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1355" windowHeight="5640" activeTab="0"/>
  </bookViews>
  <sheets>
    <sheet name="расчет 2013" sheetId="1" r:id="rId1"/>
  </sheets>
  <definedNames>
    <definedName name="_xlnm.Print_Titles" localSheetId="0">'расчет 2013'!$5:$5</definedName>
    <definedName name="_xlnm.Print_Area" localSheetId="0">'расчет 2013'!$A$1:$Q$32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<sst xmlns="http://schemas.openxmlformats.org/spreadsheetml/2006/main" count="45" uniqueCount="45">
  <si>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         НАИМЕНОВАНИЕ  ПОКАЗАТЕЛЕЙ            </t>
  </si>
  <si>
    <t xml:space="preserve"> ИТОГО </t>
  </si>
  <si>
    <t>Субсидии</t>
  </si>
  <si>
    <t>Дотации</t>
  </si>
  <si>
    <t>Субвенции</t>
  </si>
  <si>
    <t>Прочие межбюджетные трансферты</t>
  </si>
  <si>
    <t>ВСЕГО</t>
  </si>
  <si>
    <t>тыс.руб.</t>
  </si>
  <si>
    <t>МО НЮХЧЕНСКОЕ</t>
  </si>
  <si>
    <t>МО СОСНОВСКОЕ</t>
  </si>
  <si>
    <t>МО СУРСКОЕ</t>
  </si>
  <si>
    <t>МО ЛАВЕЛЬСКОЕ</t>
  </si>
  <si>
    <t>МО ВЕРКОЛЬСКОЕ</t>
  </si>
  <si>
    <t>МО КУШКОПАЛЬСКОЕ</t>
  </si>
  <si>
    <t>МО КЕВРОЛЬСКОЕ</t>
  </si>
  <si>
    <t>МО КАРПОГОРСКОЕ</t>
  </si>
  <si>
    <t>МО ПОКШЕНЬГСКОЕ</t>
  </si>
  <si>
    <t>МО МЕЖДУРЕЧЕНСКОЕ</t>
  </si>
  <si>
    <t>МО ШИЛЕГСКОЕ</t>
  </si>
  <si>
    <t>МО СИЙСКОЕ</t>
  </si>
  <si>
    <t>МО ПИРИНЕМСКОЕ</t>
  </si>
  <si>
    <t>МО ТРУФАНОГОРСКОЕ</t>
  </si>
  <si>
    <t>МО ПИНЕЖСКОЕ</t>
  </si>
  <si>
    <t>Осуществление государственных полномочий в сфере административных правонарушений</t>
  </si>
  <si>
    <t>Долгосрочная целевая программа Архангельской области "Градостроительное развитие Архангельской области на 2009-2012 годы"</t>
  </si>
  <si>
    <t>Долгосрочная целевая программа Пинежского района "Градостроительное развитие Пинежского района Архангельской области на 2009-2012 годы"</t>
  </si>
  <si>
    <t>Долгосрочная целевая программа Архангельской области "Доступная среда на 2011-2015 годы"</t>
  </si>
  <si>
    <t>Долгосрочная целевая программа  "Развитие водохозяйственного комплекса Пинежского района на 2012-2020 годы"</t>
  </si>
  <si>
    <t xml:space="preserve">РАСПРЕДЕЛЕНИЕ МЕЖБЮДЖЕТНЫХ ТРАНСФЕРТОВ БЮДЖЕТАМ МУНИЦИПАЛЬНЫХ ОБРАЗОВАНИЙ - ПОСЕЛЕНИЙ НА 2015 ГОД 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</si>
  <si>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осуществляемой за счет бюджетных ассигнований муниципальных дорожных фондов</t>
  </si>
  <si>
    <t>Муниципальная программа "Обеспечение качественным, доступным жильем и объектами жилищно-коммунального хозяйства населения Пинежского муниципального района на 2014-2020 годы"</t>
  </si>
  <si>
    <t>Капитальный ремонт гидротехнических сооружений</t>
  </si>
  <si>
    <t>Капитальный ремонт гидротехнических сооружений за счет средств районного бюджета</t>
  </si>
  <si>
    <t>Межбюджетные трансферты бюджетам поселений на осуществление части полномочий района по капитальному ремонту, ремонту и содержанию автомобильных дорог общего пользования местного значения, находящихся в собственности муниципального района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</si>
  <si>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</si>
  <si>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</si>
  <si>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Осуществление первичного воинского учета на территориях, где отсутствуют военные комиссариаты</t>
  </si>
  <si>
    <t>Мероприятия в сфере обеспечения пожарной безопасности, осуществляемые органами местного самоуправления</t>
  </si>
  <si>
    <t>Софинансирование вопросов местного значения</t>
  </si>
  <si>
    <t xml:space="preserve">Выравнивание бюджетной обеспеченности поселений </t>
  </si>
  <si>
    <t>Собрания депутатов</t>
  </si>
  <si>
    <t>Мероприятия в сфере культуры, искусства и туризма</t>
  </si>
  <si>
    <t>Формирование доступной среды для инвалидов</t>
  </si>
  <si>
    <t>от               2014 года №</t>
  </si>
  <si>
    <t>Приложение № 10   к решению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</si>
</sst>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%"/>
    <numFmt numFmtId="167" formatCode="#,##0.000"/>
    <numFmt numFmtId="168" formatCode="_-* #,##0.00_р_._-;\-* #,##0.00_р_._-;_-* &quot;-&quot;?_р_._-;_-@_-"/>
    <numFmt numFmtId="169" formatCode="_-* #,##0.0_р_._-;\-* #,##0.0_р_._-;_-* &quot;-&quot;??_р_._-;_-@_-"/>
    <numFmt numFmtId="170" formatCode="_-* #,##0.000_р_._-;\-* #,##0.000_р_._-;_-* &quot;-&quot;??_р_._-;_-@_-"/>
    <numFmt numFmtId="171" formatCode="#,##0.000_ ;\-#,##0.000\ "/>
    <numFmt numFmtId="172" formatCode="_-* #,##0_р_._-;\-* #,##0_р_._-;_-* &quot;-&quot;??_р_._-;_-@_-"/>
    <numFmt numFmtId="173" formatCode="_-* #,##0.000_р_._-;\-* #,##0.000_р_._-;_-* &quot;-&quot;???_р_._-;_-@_-"/>
    <numFmt numFmtId="174" formatCode="_-* #,##0.00_р_._-;\-* #,##0.00_р_._-;_-* &quot;-&quot;???_р_._-;_-@_-"/>
    <numFmt numFmtId="175" formatCode="_-* #,##0_р_._-;\-* #,##0_р_._-;_-* &quot;-&quot;???_р_._-;_-@_-"/>
    <numFmt numFmtId="176" formatCode="000"/>
    <numFmt numFmtId="177" formatCode="0000"/>
    <numFmt numFmtId="178" formatCode="0000000"/>
    <numFmt numFmtId="179" formatCode="_-* #,##0.0000_р_._-;\-* #,##0.0000_р_._-;_-* &quot;-&quot;??_р_._-;_-@_-"/>
    <numFmt numFmtId="180" formatCode="#,##0.0000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_-* #,##0.0_р_._-;\-* #,##0.0_р_._-;_-* &quot;-&quot;???_р_._-;_-@_-"/>
    <numFmt numFmtId="187" formatCode="0.0"/>
    <numFmt numFmtId="188" formatCode="_-* #,##0.00000_р_._-;\-* #,##0.00000_р_._-;_-* &quot;-&quot;??_р_._-;_-@_-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7"/>
      <name val="Arial Cyr"/>
      <family val="2"/>
    </font>
    <font>
      <sz val="8"/>
      <name val="Times New Roman Cyr"/>
      <family val="1"/>
    </font>
    <font>
      <sz val="6"/>
      <name val="Times New Roman Cyr"/>
      <family val="1"/>
    </font>
    <font>
      <sz val="11"/>
      <name val="Arial Cyr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12"/>
      <name val="Arial Cyr"/>
      <family val="2"/>
    </font>
    <font>
      <sz val="12"/>
      <name val="Times New Roman Cyr"/>
      <family val="1"/>
    </font>
    <font>
      <sz val="14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1" fontId="13" fillId="0" borderId="0" xfId="0" applyNumberFormat="1" applyFont="1" applyBorder="1" applyAlignment="1" applyProtection="1">
      <alignment horizontal="right"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169" fontId="11" fillId="0" borderId="0" xfId="6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187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164" fontId="11" fillId="0" borderId="0" xfId="0" applyNumberFormat="1" applyFont="1" applyFill="1" applyBorder="1" applyAlignment="1" applyProtection="1">
      <alignment/>
      <protection locked="0"/>
    </xf>
    <xf numFmtId="187" fontId="0" fillId="0" borderId="0" xfId="0" applyNumberFormat="1" applyFill="1" applyBorder="1" applyAlignment="1" applyProtection="1">
      <alignment/>
      <protection locked="0"/>
    </xf>
    <xf numFmtId="165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wrapText="1"/>
    </xf>
    <xf numFmtId="0" fontId="0" fillId="0" borderId="0" xfId="0" applyFont="1" applyFill="1" applyBorder="1" applyAlignment="1" applyProtection="1">
      <alignment vertical="center"/>
      <protection locked="0"/>
    </xf>
    <xf numFmtId="187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1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1" fontId="3" fillId="22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22" borderId="12" xfId="0" applyFont="1" applyFill="1" applyBorder="1" applyAlignment="1" applyProtection="1">
      <alignment horizontal="left" vertical="center" wrapText="1"/>
      <protection locked="0"/>
    </xf>
    <xf numFmtId="0" fontId="3" fillId="22" borderId="11" xfId="0" applyFont="1" applyFill="1" applyBorder="1" applyAlignment="1" applyProtection="1">
      <alignment horizontal="left" vertical="center" wrapText="1"/>
      <protection locked="0"/>
    </xf>
    <xf numFmtId="14" fontId="11" fillId="0" borderId="0" xfId="0" applyNumberFormat="1" applyFont="1" applyFill="1" applyAlignment="1" applyProtection="1">
      <alignment/>
      <protection locked="0"/>
    </xf>
    <xf numFmtId="1" fontId="17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24" borderId="14" xfId="0" applyNumberFormat="1" applyFont="1" applyFill="1" applyBorder="1" applyAlignment="1" applyProtection="1">
      <alignment horizontal="center" vertical="center" wrapText="1"/>
      <protection locked="0"/>
    </xf>
    <xf numFmtId="169" fontId="3" fillId="22" borderId="11" xfId="60" applyNumberFormat="1" applyFont="1" applyFill="1" applyBorder="1" applyAlignment="1" applyProtection="1">
      <alignment horizontal="center" vertical="center" wrapText="1"/>
      <protection locked="0"/>
    </xf>
    <xf numFmtId="169" fontId="3" fillId="22" borderId="15" xfId="60" applyNumberFormat="1" applyFont="1" applyFill="1" applyBorder="1" applyAlignment="1" applyProtection="1">
      <alignment horizontal="center" vertical="center" wrapText="1"/>
      <protection locked="0"/>
    </xf>
    <xf numFmtId="169" fontId="14" fillId="0" borderId="11" xfId="60" applyNumberFormat="1" applyFont="1" applyFill="1" applyBorder="1" applyAlignment="1" applyProtection="1">
      <alignment horizontal="center" vertical="center"/>
      <protection locked="0"/>
    </xf>
    <xf numFmtId="169" fontId="14" fillId="24" borderId="15" xfId="60" applyNumberFormat="1" applyFont="1" applyFill="1" applyBorder="1" applyAlignment="1" applyProtection="1">
      <alignment horizontal="center" vertical="center" wrapText="1"/>
      <protection locked="0"/>
    </xf>
    <xf numFmtId="169" fontId="3" fillId="22" borderId="11" xfId="60" applyNumberFormat="1" applyFont="1" applyFill="1" applyBorder="1" applyAlignment="1" applyProtection="1">
      <alignment horizontal="center" vertical="center"/>
      <protection locked="0"/>
    </xf>
    <xf numFmtId="169" fontId="3" fillId="22" borderId="15" xfId="60" applyNumberFormat="1" applyFont="1" applyFill="1" applyBorder="1" applyAlignment="1" applyProtection="1">
      <alignment horizontal="center" vertical="center"/>
      <protection locked="0"/>
    </xf>
    <xf numFmtId="169" fontId="14" fillId="17" borderId="11" xfId="60" applyNumberFormat="1" applyFont="1" applyFill="1" applyBorder="1" applyAlignment="1" applyProtection="1">
      <alignment horizontal="center" vertical="center"/>
      <protection locked="0"/>
    </xf>
    <xf numFmtId="1" fontId="15" fillId="0" borderId="10" xfId="0" applyNumberFormat="1" applyFont="1" applyFill="1" applyBorder="1" applyAlignment="1" applyProtection="1">
      <alignment wrapText="1"/>
      <protection locked="0"/>
    </xf>
    <xf numFmtId="0" fontId="16" fillId="0" borderId="10" xfId="0" applyFont="1" applyBorder="1" applyAlignment="1">
      <alignment wrapText="1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tabSelected="1" view="pageBreakPreview" zoomScale="60" zoomScaleNormal="70" zoomScalePageLayoutView="0" workbookViewId="0" topLeftCell="A1">
      <pane xSplit="1" ySplit="5" topLeftCell="J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3" sqref="O3:Q3"/>
    </sheetView>
  </sheetViews>
  <sheetFormatPr defaultColWidth="9.00390625" defaultRowHeight="12.75"/>
  <cols>
    <col min="1" max="1" width="66.75390625" style="1" customWidth="1"/>
    <col min="2" max="2" width="17.125" style="1" customWidth="1"/>
    <col min="3" max="3" width="16.75390625" style="1" customWidth="1"/>
    <col min="4" max="4" width="16.25390625" style="1" customWidth="1"/>
    <col min="5" max="5" width="16.875" style="1" customWidth="1"/>
    <col min="6" max="6" width="17.25390625" style="1" customWidth="1"/>
    <col min="7" max="7" width="20.875" style="1" customWidth="1"/>
    <col min="8" max="8" width="17.25390625" style="1" customWidth="1"/>
    <col min="9" max="9" width="19.125" style="1" customWidth="1"/>
    <col min="10" max="10" width="18.75390625" style="1" customWidth="1"/>
    <col min="11" max="11" width="21.875" style="1" customWidth="1"/>
    <col min="12" max="13" width="16.25390625" style="1" customWidth="1"/>
    <col min="14" max="14" width="19.625" style="1" customWidth="1"/>
    <col min="15" max="15" width="21.25390625" style="1" customWidth="1"/>
    <col min="16" max="16" width="17.00390625" style="1" customWidth="1"/>
    <col min="17" max="17" width="17.875" style="1" customWidth="1"/>
    <col min="18" max="18" width="15.375" style="1" customWidth="1"/>
    <col min="19" max="19" width="16.625" style="1" customWidth="1"/>
    <col min="20" max="20" width="8.375" style="1" customWidth="1"/>
    <col min="21" max="16384" width="9.125" style="1" customWidth="1"/>
  </cols>
  <sheetData>
    <row r="1" spans="15:17" ht="18">
      <c r="O1" s="45" t="s">
        <v>44</v>
      </c>
      <c r="P1" s="46"/>
      <c r="Q1" s="46"/>
    </row>
    <row r="2" spans="15:17" ht="18">
      <c r="O2" s="45" t="s">
        <v>40</v>
      </c>
      <c r="P2" s="46"/>
      <c r="Q2" s="46"/>
    </row>
    <row r="3" spans="9:17" ht="18">
      <c r="I3" s="2"/>
      <c r="O3" s="45" t="s">
        <v>43</v>
      </c>
      <c r="P3" s="46"/>
      <c r="Q3" s="46"/>
    </row>
    <row r="4" spans="1:20" ht="34.5" customHeight="1">
      <c r="A4" s="43" t="s">
        <v>28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23"/>
      <c r="Q4" s="33" t="s">
        <v>7</v>
      </c>
      <c r="R4" s="3"/>
      <c r="S4" s="3"/>
      <c r="T4" s="3"/>
    </row>
    <row r="5" spans="1:24" ht="33.75" customHeight="1" thickBot="1">
      <c r="A5" s="34" t="s">
        <v>0</v>
      </c>
      <c r="B5" s="34" t="s">
        <v>8</v>
      </c>
      <c r="C5" s="34" t="s">
        <v>9</v>
      </c>
      <c r="D5" s="34" t="s">
        <v>10</v>
      </c>
      <c r="E5" s="34" t="s">
        <v>11</v>
      </c>
      <c r="F5" s="34" t="s">
        <v>12</v>
      </c>
      <c r="G5" s="34" t="s">
        <v>13</v>
      </c>
      <c r="H5" s="34" t="s">
        <v>14</v>
      </c>
      <c r="I5" s="34" t="s">
        <v>15</v>
      </c>
      <c r="J5" s="34" t="s">
        <v>16</v>
      </c>
      <c r="K5" s="34" t="s">
        <v>17</v>
      </c>
      <c r="L5" s="34" t="s">
        <v>18</v>
      </c>
      <c r="M5" s="34" t="s">
        <v>19</v>
      </c>
      <c r="N5" s="34" t="s">
        <v>20</v>
      </c>
      <c r="O5" s="34" t="s">
        <v>21</v>
      </c>
      <c r="P5" s="34" t="s">
        <v>22</v>
      </c>
      <c r="Q5" s="35" t="s">
        <v>1</v>
      </c>
      <c r="R5" s="4"/>
      <c r="S5" s="4"/>
      <c r="T5" s="4"/>
      <c r="U5" s="5"/>
      <c r="V5" s="5"/>
      <c r="W5" s="5"/>
      <c r="X5" s="5"/>
    </row>
    <row r="6" spans="1:24" ht="48" customHeight="1">
      <c r="A6" s="30" t="s">
        <v>3</v>
      </c>
      <c r="B6" s="36">
        <f>B7+B8</f>
        <v>176.7</v>
      </c>
      <c r="C6" s="36">
        <f>C7+C8</f>
        <v>937.4</v>
      </c>
      <c r="D6" s="36">
        <f aca="true" t="shared" si="0" ref="D6:P6">D7+D8</f>
        <v>886.7</v>
      </c>
      <c r="E6" s="36">
        <f t="shared" si="0"/>
        <v>735.1</v>
      </c>
      <c r="F6" s="36">
        <f t="shared" si="0"/>
        <v>0</v>
      </c>
      <c r="G6" s="36">
        <f t="shared" si="0"/>
        <v>490.4</v>
      </c>
      <c r="H6" s="36">
        <f t="shared" si="0"/>
        <v>252.4</v>
      </c>
      <c r="I6" s="36">
        <f t="shared" si="0"/>
        <v>0</v>
      </c>
      <c r="J6" s="36">
        <f t="shared" si="0"/>
        <v>0</v>
      </c>
      <c r="K6" s="36">
        <f t="shared" si="0"/>
        <v>994.3</v>
      </c>
      <c r="L6" s="36">
        <f t="shared" si="0"/>
        <v>322.5</v>
      </c>
      <c r="M6" s="36">
        <f t="shared" si="0"/>
        <v>1123.3</v>
      </c>
      <c r="N6" s="36">
        <f t="shared" si="0"/>
        <v>472.6</v>
      </c>
      <c r="O6" s="36">
        <f t="shared" si="0"/>
        <v>90.2</v>
      </c>
      <c r="P6" s="36">
        <f t="shared" si="0"/>
        <v>0</v>
      </c>
      <c r="Q6" s="37">
        <f>SUM(B6:P6)</f>
        <v>6481.6</v>
      </c>
      <c r="R6" s="6"/>
      <c r="S6" s="6"/>
      <c r="T6" s="4"/>
      <c r="U6" s="5"/>
      <c r="V6" s="5"/>
      <c r="W6" s="5"/>
      <c r="X6" s="5"/>
    </row>
    <row r="7" spans="1:23" ht="48" customHeight="1">
      <c r="A7" s="28" t="s">
        <v>39</v>
      </c>
      <c r="B7" s="38">
        <v>176.7</v>
      </c>
      <c r="C7" s="38">
        <v>937.4</v>
      </c>
      <c r="D7" s="38">
        <v>886.7</v>
      </c>
      <c r="E7" s="38">
        <v>735.1</v>
      </c>
      <c r="F7" s="38">
        <v>0</v>
      </c>
      <c r="G7" s="38">
        <v>490.4</v>
      </c>
      <c r="H7" s="38">
        <v>252.4</v>
      </c>
      <c r="I7" s="38">
        <v>0</v>
      </c>
      <c r="J7" s="38">
        <v>0</v>
      </c>
      <c r="K7" s="38">
        <v>994.3</v>
      </c>
      <c r="L7" s="38">
        <v>322.5</v>
      </c>
      <c r="M7" s="38">
        <v>1123.3</v>
      </c>
      <c r="N7" s="38">
        <v>472.6</v>
      </c>
      <c r="O7" s="38">
        <v>90.2</v>
      </c>
      <c r="P7" s="38">
        <v>0</v>
      </c>
      <c r="Q7" s="39">
        <f aca="true" t="shared" si="1" ref="Q7:Q31">SUM(B7:P7)</f>
        <v>6481.6</v>
      </c>
      <c r="R7" s="7"/>
      <c r="S7" s="7"/>
      <c r="T7" s="8"/>
      <c r="U7" s="9"/>
      <c r="V7" s="9"/>
      <c r="W7" s="9"/>
    </row>
    <row r="8" spans="1:23" ht="66" customHeight="1" hidden="1">
      <c r="A8" s="2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9"/>
      <c r="R8" s="7"/>
      <c r="S8" s="7"/>
      <c r="T8" s="8"/>
      <c r="U8" s="9"/>
      <c r="V8" s="9"/>
      <c r="W8" s="9"/>
    </row>
    <row r="9" spans="1:18" s="10" customFormat="1" ht="45.75" customHeight="1">
      <c r="A9" s="31" t="s">
        <v>2</v>
      </c>
      <c r="B9" s="40">
        <f aca="true" t="shared" si="2" ref="B9:P9">SUM(B10:B21)</f>
        <v>2878.4</v>
      </c>
      <c r="C9" s="40">
        <f t="shared" si="2"/>
        <v>5438.4</v>
      </c>
      <c r="D9" s="40">
        <f t="shared" si="2"/>
        <v>3454.9</v>
      </c>
      <c r="E9" s="40">
        <f t="shared" si="2"/>
        <v>3617.8</v>
      </c>
      <c r="F9" s="40">
        <f t="shared" si="2"/>
        <v>3474.1</v>
      </c>
      <c r="G9" s="40">
        <f t="shared" si="2"/>
        <v>4630.4</v>
      </c>
      <c r="H9" s="40">
        <f t="shared" si="2"/>
        <v>3474</v>
      </c>
      <c r="I9" s="40">
        <f t="shared" si="2"/>
        <v>3058.9</v>
      </c>
      <c r="J9" s="40">
        <f t="shared" si="2"/>
        <v>2610.7</v>
      </c>
      <c r="K9" s="40">
        <f t="shared" si="2"/>
        <v>0</v>
      </c>
      <c r="L9" s="40">
        <f t="shared" si="2"/>
        <v>4752.2</v>
      </c>
      <c r="M9" s="40">
        <f t="shared" si="2"/>
        <v>3272.5</v>
      </c>
      <c r="N9" s="40">
        <f t="shared" si="2"/>
        <v>4978.9</v>
      </c>
      <c r="O9" s="40">
        <f t="shared" si="2"/>
        <v>4256.9</v>
      </c>
      <c r="P9" s="40">
        <f t="shared" si="2"/>
        <v>15702.1</v>
      </c>
      <c r="Q9" s="41">
        <f>SUM(B9:P9)</f>
        <v>65600.20000000001</v>
      </c>
      <c r="R9" s="12"/>
    </row>
    <row r="10" spans="1:18" s="11" customFormat="1" ht="48.75" customHeight="1">
      <c r="A10" s="29" t="s">
        <v>41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30</v>
      </c>
      <c r="M10" s="38">
        <v>0</v>
      </c>
      <c r="N10" s="38">
        <v>0</v>
      </c>
      <c r="O10" s="38">
        <v>0</v>
      </c>
      <c r="P10" s="38">
        <v>65</v>
      </c>
      <c r="Q10" s="39">
        <f t="shared" si="1"/>
        <v>95</v>
      </c>
      <c r="R10" s="12"/>
    </row>
    <row r="11" spans="1:18" s="11" customFormat="1" ht="130.5" customHeight="1">
      <c r="A11" s="29" t="s">
        <v>29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500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9">
        <f t="shared" si="1"/>
        <v>500</v>
      </c>
      <c r="R11" s="12"/>
    </row>
    <row r="12" spans="1:18" s="11" customFormat="1" ht="37.5" customHeight="1">
      <c r="A12" s="29" t="s">
        <v>38</v>
      </c>
      <c r="B12" s="38">
        <v>2853.4</v>
      </c>
      <c r="C12" s="38">
        <f>5188.2+225.2</f>
        <v>5413.4</v>
      </c>
      <c r="D12" s="38">
        <v>3419.4</v>
      </c>
      <c r="E12" s="38">
        <v>3592.8</v>
      </c>
      <c r="F12" s="38">
        <v>3449.1</v>
      </c>
      <c r="G12" s="38">
        <v>4605.4</v>
      </c>
      <c r="H12" s="38">
        <v>3449</v>
      </c>
      <c r="I12" s="38">
        <v>2533.9</v>
      </c>
      <c r="J12" s="38">
        <v>2585.7</v>
      </c>
      <c r="K12" s="38">
        <v>0</v>
      </c>
      <c r="L12" s="38">
        <v>4686.7</v>
      </c>
      <c r="M12" s="38">
        <v>3247.5</v>
      </c>
      <c r="N12" s="38">
        <v>4953.9</v>
      </c>
      <c r="O12" s="38">
        <v>4231.9</v>
      </c>
      <c r="P12" s="38">
        <v>12198.1</v>
      </c>
      <c r="Q12" s="39">
        <f t="shared" si="1"/>
        <v>61220.200000000004</v>
      </c>
      <c r="R12" s="12"/>
    </row>
    <row r="13" spans="1:18" s="11" customFormat="1" ht="57" customHeight="1" hidden="1">
      <c r="A13" s="29" t="s">
        <v>24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>
        <f t="shared" si="1"/>
        <v>0</v>
      </c>
      <c r="R13" s="12"/>
    </row>
    <row r="14" spans="1:18" s="11" customFormat="1" ht="63.75" customHeight="1" hidden="1">
      <c r="A14" s="29" t="s">
        <v>25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>
        <f>SUM(B14:P14)</f>
        <v>0</v>
      </c>
      <c r="R14" s="12"/>
    </row>
    <row r="15" spans="1:18" s="11" customFormat="1" ht="88.5" customHeight="1" hidden="1">
      <c r="A15" s="29" t="s">
        <v>30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42">
        <v>0</v>
      </c>
      <c r="N15" s="38">
        <v>0</v>
      </c>
      <c r="O15" s="38">
        <v>0</v>
      </c>
      <c r="P15" s="38">
        <v>0</v>
      </c>
      <c r="Q15" s="39">
        <f t="shared" si="1"/>
        <v>0</v>
      </c>
      <c r="R15" s="12"/>
    </row>
    <row r="16" spans="1:18" s="11" customFormat="1" ht="41.25" customHeight="1">
      <c r="A16" s="29" t="s">
        <v>31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3084</v>
      </c>
      <c r="Q16" s="39">
        <f t="shared" si="1"/>
        <v>3084</v>
      </c>
      <c r="R16" s="12"/>
    </row>
    <row r="17" spans="1:18" s="11" customFormat="1" ht="54.75" customHeight="1">
      <c r="A17" s="29" t="s">
        <v>32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330</v>
      </c>
      <c r="Q17" s="39">
        <f t="shared" si="1"/>
        <v>330</v>
      </c>
      <c r="R17" s="12"/>
    </row>
    <row r="18" spans="1:18" s="11" customFormat="1" ht="67.5" customHeight="1" hidden="1">
      <c r="A18" s="29" t="s">
        <v>27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9">
        <f t="shared" si="1"/>
        <v>0</v>
      </c>
      <c r="R18" s="12"/>
    </row>
    <row r="19" spans="1:18" s="11" customFormat="1" ht="41.25" customHeight="1" hidden="1">
      <c r="A19" s="29" t="s">
        <v>26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>
        <f t="shared" si="1"/>
        <v>0</v>
      </c>
      <c r="R19" s="12"/>
    </row>
    <row r="20" spans="1:18" s="11" customFormat="1" ht="41.25" customHeight="1">
      <c r="A20" s="29" t="s">
        <v>42</v>
      </c>
      <c r="B20" s="38">
        <v>0</v>
      </c>
      <c r="C20" s="38">
        <v>0</v>
      </c>
      <c r="D20" s="38">
        <v>10.5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10.5</v>
      </c>
      <c r="M20" s="38">
        <v>0</v>
      </c>
      <c r="N20" s="38">
        <v>0</v>
      </c>
      <c r="O20" s="38">
        <v>0</v>
      </c>
      <c r="P20" s="38">
        <v>0</v>
      </c>
      <c r="Q20" s="39">
        <f t="shared" si="1"/>
        <v>21</v>
      </c>
      <c r="R20" s="12"/>
    </row>
    <row r="21" spans="1:18" s="11" customFormat="1" ht="62.25" customHeight="1">
      <c r="A21" s="29" t="s">
        <v>37</v>
      </c>
      <c r="B21" s="38">
        <v>25</v>
      </c>
      <c r="C21" s="38">
        <v>25</v>
      </c>
      <c r="D21" s="38">
        <v>25</v>
      </c>
      <c r="E21" s="38">
        <v>25</v>
      </c>
      <c r="F21" s="38">
        <v>25</v>
      </c>
      <c r="G21" s="38">
        <v>25</v>
      </c>
      <c r="H21" s="38">
        <v>25</v>
      </c>
      <c r="I21" s="38">
        <v>25</v>
      </c>
      <c r="J21" s="38">
        <v>25</v>
      </c>
      <c r="K21" s="38">
        <v>0</v>
      </c>
      <c r="L21" s="38">
        <v>25</v>
      </c>
      <c r="M21" s="38">
        <v>25</v>
      </c>
      <c r="N21" s="38">
        <v>25</v>
      </c>
      <c r="O21" s="38">
        <v>25</v>
      </c>
      <c r="P21" s="38">
        <v>25</v>
      </c>
      <c r="Q21" s="39">
        <f t="shared" si="1"/>
        <v>350</v>
      </c>
      <c r="R21" s="12"/>
    </row>
    <row r="22" spans="1:18" s="11" customFormat="1" ht="48.75" customHeight="1" hidden="1">
      <c r="A22" s="2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>
        <f t="shared" si="1"/>
        <v>0</v>
      </c>
      <c r="R22" s="12"/>
    </row>
    <row r="23" spans="1:18" s="11" customFormat="1" ht="108" customHeight="1" hidden="1">
      <c r="A23" s="29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>
        <f t="shared" si="1"/>
        <v>0</v>
      </c>
      <c r="R23" s="12"/>
    </row>
    <row r="24" spans="1:18" s="11" customFormat="1" ht="1.5" customHeight="1">
      <c r="A24" s="29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>
        <f t="shared" si="1"/>
        <v>0</v>
      </c>
      <c r="R24" s="12"/>
    </row>
    <row r="25" spans="1:18" s="10" customFormat="1" ht="49.5" customHeight="1">
      <c r="A25" s="31" t="s">
        <v>4</v>
      </c>
      <c r="B25" s="40">
        <f>B26+B27+B28+B29</f>
        <v>161.1</v>
      </c>
      <c r="C25" s="40">
        <f aca="true" t="shared" si="3" ref="C25:P25">C26+C27+C28+C29</f>
        <v>161.1</v>
      </c>
      <c r="D25" s="40">
        <f t="shared" si="3"/>
        <v>161.1</v>
      </c>
      <c r="E25" s="40">
        <f t="shared" si="3"/>
        <v>161.1</v>
      </c>
      <c r="F25" s="40">
        <f t="shared" si="3"/>
        <v>161.1</v>
      </c>
      <c r="G25" s="40">
        <f t="shared" si="3"/>
        <v>961.1</v>
      </c>
      <c r="H25" s="40">
        <f t="shared" si="3"/>
        <v>961.1</v>
      </c>
      <c r="I25" s="40">
        <f t="shared" si="3"/>
        <v>1621.9</v>
      </c>
      <c r="J25" s="40">
        <f t="shared" si="3"/>
        <v>161.1</v>
      </c>
      <c r="K25" s="40">
        <f t="shared" si="3"/>
        <v>393.5</v>
      </c>
      <c r="L25" s="40">
        <f t="shared" si="3"/>
        <v>393.5</v>
      </c>
      <c r="M25" s="40">
        <f t="shared" si="3"/>
        <v>393.5</v>
      </c>
      <c r="N25" s="40">
        <f t="shared" si="3"/>
        <v>161.1</v>
      </c>
      <c r="O25" s="40">
        <f t="shared" si="3"/>
        <v>161.1</v>
      </c>
      <c r="P25" s="40">
        <f t="shared" si="3"/>
        <v>1893.5</v>
      </c>
      <c r="Q25" s="41">
        <f aca="true" t="shared" si="4" ref="Q25:Q30">SUM(B25:P25)</f>
        <v>7906.9000000000015</v>
      </c>
      <c r="R25" s="12"/>
    </row>
    <row r="26" spans="1:18" s="11" customFormat="1" ht="66.75" customHeight="1">
      <c r="A26" s="29" t="s">
        <v>36</v>
      </c>
      <c r="B26" s="38">
        <v>98.6</v>
      </c>
      <c r="C26" s="38">
        <v>98.6</v>
      </c>
      <c r="D26" s="38">
        <v>98.6</v>
      </c>
      <c r="E26" s="38">
        <v>98.6</v>
      </c>
      <c r="F26" s="38">
        <v>98.6</v>
      </c>
      <c r="G26" s="38">
        <v>98.6</v>
      </c>
      <c r="H26" s="38">
        <v>98.6</v>
      </c>
      <c r="I26" s="38">
        <v>0</v>
      </c>
      <c r="J26" s="38">
        <v>98.6</v>
      </c>
      <c r="K26" s="38">
        <v>331</v>
      </c>
      <c r="L26" s="38">
        <v>331</v>
      </c>
      <c r="M26" s="38">
        <v>331</v>
      </c>
      <c r="N26" s="38">
        <v>98.6</v>
      </c>
      <c r="O26" s="38">
        <v>98.6</v>
      </c>
      <c r="P26" s="38">
        <v>331</v>
      </c>
      <c r="Q26" s="39">
        <f t="shared" si="4"/>
        <v>2310</v>
      </c>
      <c r="R26" s="12"/>
    </row>
    <row r="27" spans="1:18" s="11" customFormat="1" ht="40.5" customHeight="1">
      <c r="A27" s="29" t="s">
        <v>23</v>
      </c>
      <c r="B27" s="38">
        <v>62.5</v>
      </c>
      <c r="C27" s="38">
        <v>62.5</v>
      </c>
      <c r="D27" s="38">
        <v>62.5</v>
      </c>
      <c r="E27" s="38">
        <v>62.5</v>
      </c>
      <c r="F27" s="38">
        <v>62.5</v>
      </c>
      <c r="G27" s="38">
        <v>62.5</v>
      </c>
      <c r="H27" s="38">
        <v>62.5</v>
      </c>
      <c r="I27" s="38">
        <v>62.5</v>
      </c>
      <c r="J27" s="38">
        <v>62.5</v>
      </c>
      <c r="K27" s="38">
        <v>62.5</v>
      </c>
      <c r="L27" s="38">
        <v>62.5</v>
      </c>
      <c r="M27" s="38">
        <v>62.5</v>
      </c>
      <c r="N27" s="38">
        <v>62.5</v>
      </c>
      <c r="O27" s="38">
        <v>62.5</v>
      </c>
      <c r="P27" s="38">
        <v>62.5</v>
      </c>
      <c r="Q27" s="39">
        <f t="shared" si="4"/>
        <v>937.5</v>
      </c>
      <c r="R27" s="12"/>
    </row>
    <row r="28" spans="1:18" s="11" customFormat="1" ht="70.5" customHeight="1">
      <c r="A28" s="29" t="s">
        <v>34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58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1500</v>
      </c>
      <c r="Q28" s="39">
        <f t="shared" si="4"/>
        <v>1558</v>
      </c>
      <c r="R28" s="12"/>
    </row>
    <row r="29" spans="1:18" s="11" customFormat="1" ht="81" customHeight="1">
      <c r="A29" s="29" t="s">
        <v>35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742</v>
      </c>
      <c r="H29" s="38">
        <v>800</v>
      </c>
      <c r="I29" s="38">
        <v>1559.4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9">
        <f t="shared" si="4"/>
        <v>3101.4</v>
      </c>
      <c r="R29" s="12"/>
    </row>
    <row r="30" spans="1:18" s="10" customFormat="1" ht="49.5" customHeight="1">
      <c r="A30" s="31" t="s">
        <v>5</v>
      </c>
      <c r="B30" s="40">
        <f>B31</f>
        <v>0</v>
      </c>
      <c r="C30" s="40">
        <f aca="true" t="shared" si="5" ref="C30:P30">C31</f>
        <v>0</v>
      </c>
      <c r="D30" s="40">
        <f t="shared" si="5"/>
        <v>177.4</v>
      </c>
      <c r="E30" s="40">
        <f t="shared" si="5"/>
        <v>110.2</v>
      </c>
      <c r="F30" s="40">
        <f t="shared" si="5"/>
        <v>145</v>
      </c>
      <c r="G30" s="40">
        <f t="shared" si="5"/>
        <v>907</v>
      </c>
      <c r="H30" s="40">
        <f t="shared" si="5"/>
        <v>451</v>
      </c>
      <c r="I30" s="40">
        <f t="shared" si="5"/>
        <v>0</v>
      </c>
      <c r="J30" s="40">
        <f t="shared" si="5"/>
        <v>202.4</v>
      </c>
      <c r="K30" s="40">
        <f t="shared" si="5"/>
        <v>72.2</v>
      </c>
      <c r="L30" s="40">
        <f t="shared" si="5"/>
        <v>0</v>
      </c>
      <c r="M30" s="40">
        <f t="shared" si="5"/>
        <v>183.6</v>
      </c>
      <c r="N30" s="40">
        <f t="shared" si="5"/>
        <v>439</v>
      </c>
      <c r="O30" s="40">
        <f t="shared" si="5"/>
        <v>133.2</v>
      </c>
      <c r="P30" s="40">
        <f t="shared" si="5"/>
        <v>895</v>
      </c>
      <c r="Q30" s="41">
        <f t="shared" si="4"/>
        <v>3715.9999999999995</v>
      </c>
      <c r="R30" s="12"/>
    </row>
    <row r="31" spans="1:18" s="11" customFormat="1" ht="111.75" customHeight="1">
      <c r="A31" s="29" t="s">
        <v>33</v>
      </c>
      <c r="B31" s="38">
        <v>0</v>
      </c>
      <c r="C31" s="38">
        <v>0</v>
      </c>
      <c r="D31" s="38">
        <v>177.4</v>
      </c>
      <c r="E31" s="38">
        <v>110.2</v>
      </c>
      <c r="F31" s="38">
        <v>145</v>
      </c>
      <c r="G31" s="38">
        <v>907</v>
      </c>
      <c r="H31" s="38">
        <v>451</v>
      </c>
      <c r="I31" s="38">
        <v>0</v>
      </c>
      <c r="J31" s="38">
        <v>202.4</v>
      </c>
      <c r="K31" s="38">
        <v>72.2</v>
      </c>
      <c r="L31" s="38">
        <v>0</v>
      </c>
      <c r="M31" s="38">
        <v>183.6</v>
      </c>
      <c r="N31" s="38">
        <v>439</v>
      </c>
      <c r="O31" s="38">
        <v>133.2</v>
      </c>
      <c r="P31" s="38">
        <v>895</v>
      </c>
      <c r="Q31" s="39">
        <f t="shared" si="1"/>
        <v>3715.9999999999995</v>
      </c>
      <c r="R31" s="12"/>
    </row>
    <row r="32" spans="1:18" s="10" customFormat="1" ht="49.5" customHeight="1">
      <c r="A32" s="32" t="s">
        <v>6</v>
      </c>
      <c r="B32" s="40">
        <f aca="true" t="shared" si="6" ref="B32:P32">B6+B9+B25+B30</f>
        <v>3216.2</v>
      </c>
      <c r="C32" s="40">
        <f t="shared" si="6"/>
        <v>6536.9</v>
      </c>
      <c r="D32" s="40">
        <f t="shared" si="6"/>
        <v>4680.1</v>
      </c>
      <c r="E32" s="40">
        <f t="shared" si="6"/>
        <v>4624.200000000001</v>
      </c>
      <c r="F32" s="40">
        <f t="shared" si="6"/>
        <v>3780.2</v>
      </c>
      <c r="G32" s="40">
        <f t="shared" si="6"/>
        <v>6988.9</v>
      </c>
      <c r="H32" s="40">
        <f t="shared" si="6"/>
        <v>5138.5</v>
      </c>
      <c r="I32" s="40">
        <f t="shared" si="6"/>
        <v>4680.8</v>
      </c>
      <c r="J32" s="40">
        <f t="shared" si="6"/>
        <v>2974.2</v>
      </c>
      <c r="K32" s="40">
        <f t="shared" si="6"/>
        <v>1460</v>
      </c>
      <c r="L32" s="40">
        <f t="shared" si="6"/>
        <v>5468.2</v>
      </c>
      <c r="M32" s="40">
        <f t="shared" si="6"/>
        <v>4972.900000000001</v>
      </c>
      <c r="N32" s="40">
        <f t="shared" si="6"/>
        <v>6051.6</v>
      </c>
      <c r="O32" s="40">
        <f t="shared" si="6"/>
        <v>4641.4</v>
      </c>
      <c r="P32" s="40">
        <f t="shared" si="6"/>
        <v>18490.6</v>
      </c>
      <c r="Q32" s="41">
        <f>SUM(B32:P32)</f>
        <v>83704.7</v>
      </c>
      <c r="R32" s="12"/>
    </row>
    <row r="33" spans="2:17" s="15" customFormat="1" ht="34.5" customHeight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s="13" customFormat="1" ht="12.7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4"/>
    </row>
    <row r="35" spans="2:17" s="13" customFormat="1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22"/>
      <c r="Q35" s="24"/>
    </row>
    <row r="36" spans="2:17" s="15" customFormat="1" ht="38.25" customHeight="1">
      <c r="B36" s="17"/>
      <c r="C36" s="17"/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5"/>
    </row>
    <row r="37" spans="2:17" s="13" customFormat="1" ht="12.7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24"/>
    </row>
    <row r="38" spans="2:17" s="15" customFormat="1" ht="42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27"/>
    </row>
    <row r="39" spans="2:17" s="13" customFormat="1" ht="12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24"/>
    </row>
    <row r="40" s="19" customFormat="1" ht="12.75">
      <c r="Q40" s="26"/>
    </row>
    <row r="41" s="19" customFormat="1" ht="12.75">
      <c r="Q41" s="26"/>
    </row>
    <row r="42" s="19" customFormat="1" ht="12.75">
      <c r="Q42" s="26"/>
    </row>
    <row r="43" spans="8:10" s="19" customFormat="1" ht="15">
      <c r="H43" s="20"/>
      <c r="J43" s="21"/>
    </row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</sheetData>
  <sheetProtection/>
  <protectedRanges>
    <protectedRange sqref="A1:IV65536" name="Диапазон1"/>
  </protectedRanges>
  <mergeCells count="4">
    <mergeCell ref="A4:O4"/>
    <mergeCell ref="O1:Q1"/>
    <mergeCell ref="O3:Q3"/>
    <mergeCell ref="O2:Q2"/>
  </mergeCells>
  <printOptions/>
  <pageMargins left="0.984251968503937" right="0.15748031496062992" top="0.1968503937007874" bottom="0.31496062992125984" header="0.15748031496062992" footer="0.2362204724409449"/>
  <pageSetup fitToHeight="1" fitToWidth="1" horizontalDpi="600" verticalDpi="600" orientation="landscape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Суровцева Т.В.</dc:creator>
  <cp:keywords/>
  <dc:description/>
  <cp:lastModifiedBy>7bud1</cp:lastModifiedBy>
  <cp:lastPrinted>2014-11-11T08:37:28Z</cp:lastPrinted>
  <dcterms:created xsi:type="dcterms:W3CDTF">2005-09-10T09:08:30Z</dcterms:created>
  <dcterms:modified xsi:type="dcterms:W3CDTF">2014-11-13T13:46:04Z</dcterms:modified>
  <cp:category/>
  <cp:version/>
  <cp:contentType/>
  <cp:contentStatus/>
</cp:coreProperties>
</file>