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tabRatio="615" activeTab="0"/>
  </bookViews>
  <sheets>
    <sheet name="расчет 2014" sheetId="1" r:id="rId1"/>
  </sheets>
  <definedNames>
    <definedName name="_xlnm.Print_Titles" localSheetId="0">'расчет 2014'!$5:$5</definedName>
    <definedName name="_xlnm.Print_Area" localSheetId="0">'расчет 2014'!$A$1:$Q$32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<sst xmlns="http://schemas.openxmlformats.org/spreadsheetml/2006/main" count="49" uniqueCount="49">
  <si>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        НАИМЕНОВАНИЕ  ПОКАЗАТЕЛЕЙ            </t>
  </si>
  <si>
    <t xml:space="preserve"> ИТОГО </t>
  </si>
  <si>
    <t>Субсидии</t>
  </si>
  <si>
    <t>Дотации</t>
  </si>
  <si>
    <t>Субвенции</t>
  </si>
  <si>
    <t>Прочие межбюджетные трансферты</t>
  </si>
  <si>
    <t>ВСЕГО</t>
  </si>
  <si>
    <t>тыс.руб.</t>
  </si>
  <si>
    <t>к решению Собрания депутатов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</si>
  <si>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</si>
  <si>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</si>
  <si>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</si>
  <si>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</si>
  <si>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</si>
  <si>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</si>
  <si>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</si>
  <si>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</si>
  <si>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</si>
  <si>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</si>
  <si>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</si>
  <si>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</si>
  <si>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</si>
  <si>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</si>
  <si>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</si>
  <si>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Осуществление государственных полномочий в сфере административных правонарушений</t>
  </si>
  <si>
    <t xml:space="preserve">Субсидия на строительство, реконструкцию, капитальный ремонт, ремонт и содержание автомобильных дорог общего пользования местного значения, находящихся в муниципальной собственности поселений </t>
  </si>
  <si>
    <t>Долгосрочная целевая программа Архангельской области "Градостроительное развитие Архангельской области на 2009-2012 годы"</t>
  </si>
  <si>
    <t>Долгосрочная целевая программа Пинежского района "Градостроительное развитие Пинежского района Архангельской области на 2009-2012 годы"</t>
  </si>
  <si>
    <t>Долгосрочная целевая программа Архангельской области "Доступная среда на 2011-2015 годы"</t>
  </si>
  <si>
    <t>Долгосрочная целевая программа "Доступная среда на 2011-2015 годы"</t>
  </si>
  <si>
    <t xml:space="preserve"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</t>
  </si>
  <si>
    <t>Муниципальное развитие</t>
  </si>
  <si>
    <t>Капитальный ремонт гидротехнических сооружений за счет средств областного бюджета</t>
  </si>
  <si>
    <t>Капитальный ремонт гидротехнических сооружений за счет средств районного бюджета</t>
  </si>
  <si>
    <t>Бюджетные инвестиции в объекты капитального строительства собственности муниципальных образований за счет средств областного бюджета</t>
  </si>
  <si>
    <t>Бюджетные инвестиции в объекты капитального строительства собственности муниципальных образований за счет средств районного бюджета</t>
  </si>
  <si>
    <t>Осуществление полномочий по предоставлению жилых помещений детям-сиротам и детям, оставшимся без попечения родителей,  лицам из их числа по договорам найма специализированных жилых помещений за счет средств областного бюджета</t>
  </si>
  <si>
    <t>Повышение средней заработной платы работников муниципальных учреждений культуры</t>
  </si>
  <si>
    <t>Мероприятия в сфере  культуры, искусства и туризма</t>
  </si>
  <si>
    <t>Приложение № 10</t>
  </si>
  <si>
    <t xml:space="preserve">Дотации на выравнивание бюджетной обеспеченности поселений </t>
  </si>
  <si>
    <t>Мероприятия в сфере обеспечения пожарной безопасности, осуществляемые органами местного самоуправления</t>
  </si>
  <si>
    <t>Софинансирование вопросов местного значения</t>
  </si>
  <si>
    <t>Осуществление первичного воинского учета на территориях, где отсутствуют военные комиссариаты</t>
  </si>
  <si>
    <t>Обеспечение предоставления жилых помещений детям-сиротам и детям, оставшимся без попечения родителей,  лицам из их числа по договорам найма специализированных жилых помещений за счет средств федерального бюджета</t>
  </si>
  <si>
    <t xml:space="preserve">РАСПРЕДЕЛЕНИЕ МЕЖБЮДЖЕТНЫХ ТРАНСФЕРТОВ БЮДЖЕТАМ МУНИЦИПАЛЬНЫХ ОБРАЗОВАНИЙ  ПОСЕЛЕНИЙ НА 2014 ГОД 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</si>
  <si>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осуществляемой за счет бюджетных ассигнований муниципальных дорожных фондов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</si>
  <si>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</si>
  <si>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 xml:space="preserve"> от 24 декабря 2013 года  № 227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</si>
</sst>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b/>
      <sz val="16"/>
      <name val="Arial Cyr"/>
      <family val="2"/>
    </font>
    <font>
      <sz val="10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" fontId="4" fillId="0" borderId="0" xfId="0" applyFont="1" applyAlignment="1" applyProtection="1">
      <alignment/>
      <protection locked="0"/>
    </xf>
    <xf numFmtId="1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3" fillId="0" borderId="0" xfId="0" applyFont="1" applyBorder="1" applyAlignment="1" applyProtection="1">
      <alignment horizontal="right" vertical="center"/>
      <protection locked="0"/>
    </xf>
    <xf numFmtId="1" fontId="12" fillId="0" borderId="0" xfId="0" applyFont="1" applyBorder="1" applyAlignment="1" applyProtection="1">
      <alignment vertical="center"/>
      <protection locked="0"/>
    </xf>
    <xf numFmtId="1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9" fontId="11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/>
      <protection locked="0"/>
    </xf>
    <xf numFmtId="187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0" fillId="0" borderId="0" xfId="0" applyFont="1" applyFill="1" applyBorder="1" applyAlignment="1" applyProtection="1">
      <alignment vertical="center"/>
      <protection locked="0"/>
    </xf>
    <xf numFmtId="18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9" applyNumberFormat="1" applyFont="1" applyFill="1" applyBorder="1" applyAlignment="1" applyProtection="1">
      <alignment horizontal="center" vertical="center"/>
      <protection locked="0"/>
    </xf>
    <xf numFmtId="170" fontId="14" fillId="0" borderId="2" xfId="19" applyNumberFormat="1" applyFont="1" applyFill="1" applyBorder="1" applyAlignment="1" applyProtection="1">
      <alignment horizontal="center" vertical="center"/>
      <protection locked="0"/>
    </xf>
    <xf numFmtId="165" fontId="3" fillId="2" borderId="2" xfId="20" applyNumberFormat="1" applyFont="1" applyFill="1" applyBorder="1" applyAlignment="1" applyProtection="1">
      <alignment horizontal="center" vertical="center"/>
      <protection locked="0"/>
    </xf>
    <xf numFmtId="165" fontId="14" fillId="0" borderId="2" xfId="20" applyNumberFormat="1" applyFont="1" applyFill="1" applyBorder="1" applyAlignment="1" applyProtection="1">
      <alignment horizontal="center" vertical="center"/>
      <protection locked="0"/>
    </xf>
    <xf numFmtId="1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14" fontId="11" fillId="0" borderId="0" xfId="0" applyNumberFormat="1" applyFont="1" applyFill="1" applyAlignment="1" applyProtection="1">
      <alignment/>
      <protection locked="0"/>
    </xf>
    <xf numFmtId="1" fontId="16" fillId="0" borderId="4" xfId="0" applyFont="1" applyFill="1" applyBorder="1" applyAlignment="1" applyProtection="1">
      <alignment horizontal="center" vertical="center"/>
      <protection locked="0"/>
    </xf>
    <xf numFmtId="1" fontId="5" fillId="3" borderId="5" xfId="0" applyFont="1" applyFill="1" applyBorder="1" applyAlignment="1" applyProtection="1">
      <alignment horizontal="center" vertical="center" wrapText="1"/>
      <protection locked="0"/>
    </xf>
    <xf numFmtId="165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6" xfId="20" applyNumberFormat="1" applyFont="1" applyFill="1" applyBorder="1" applyAlignment="1" applyProtection="1">
      <alignment horizontal="center" vertical="center"/>
      <protection locked="0"/>
    </xf>
    <xf numFmtId="169" fontId="14" fillId="0" borderId="2" xfId="19" applyNumberFormat="1" applyFont="1" applyFill="1" applyBorder="1" applyAlignment="1" applyProtection="1">
      <alignment horizontal="center" vertical="center"/>
      <protection locked="0"/>
    </xf>
    <xf numFmtId="1" fontId="15" fillId="0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60" zoomScaleNormal="70" workbookViewId="0" topLeftCell="A1">
      <pane xSplit="1" ySplit="5" topLeftCell="I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6.25390625" style="1" customWidth="1"/>
    <col min="17" max="17" width="17.87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spans="15:17" ht="15">
      <c r="O1" s="45" t="s">
        <v>39</v>
      </c>
      <c r="P1" s="46"/>
      <c r="Q1" s="46"/>
    </row>
    <row r="2" spans="15:17" ht="15">
      <c r="O2" s="45" t="s">
        <v>8</v>
      </c>
      <c r="P2" s="46"/>
      <c r="Q2" s="46"/>
    </row>
    <row r="3" spans="9:17" ht="15.75">
      <c r="I3" s="2"/>
      <c r="O3" s="45" t="s">
        <v>48</v>
      </c>
      <c r="P3" s="46"/>
      <c r="Q3" s="46"/>
    </row>
    <row r="4" spans="1:20" ht="34.5" customHeight="1">
      <c r="A4" s="44" t="s">
        <v>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3"/>
      <c r="Q4" s="38" t="s">
        <v>7</v>
      </c>
      <c r="R4" s="3"/>
      <c r="S4" s="3"/>
      <c r="T4" s="3"/>
    </row>
    <row r="5" spans="1:24" ht="33.75" customHeight="1" thickBot="1">
      <c r="A5" s="39" t="s">
        <v>0</v>
      </c>
      <c r="B5" s="39" t="s">
        <v>9</v>
      </c>
      <c r="C5" s="39" t="s">
        <v>10</v>
      </c>
      <c r="D5" s="39" t="s">
        <v>11</v>
      </c>
      <c r="E5" s="39" t="s">
        <v>12</v>
      </c>
      <c r="F5" s="39" t="s">
        <v>13</v>
      </c>
      <c r="G5" s="39" t="s">
        <v>14</v>
      </c>
      <c r="H5" s="39" t="s">
        <v>15</v>
      </c>
      <c r="I5" s="39" t="s">
        <v>16</v>
      </c>
      <c r="J5" s="39" t="s">
        <v>17</v>
      </c>
      <c r="K5" s="39" t="s">
        <v>18</v>
      </c>
      <c r="L5" s="39" t="s">
        <v>19</v>
      </c>
      <c r="M5" s="39" t="s">
        <v>20</v>
      </c>
      <c r="N5" s="39" t="s">
        <v>21</v>
      </c>
      <c r="O5" s="39" t="s">
        <v>22</v>
      </c>
      <c r="P5" s="39" t="s">
        <v>23</v>
      </c>
      <c r="Q5" s="40" t="s">
        <v>1</v>
      </c>
      <c r="R5" s="4"/>
      <c r="S5" s="4"/>
      <c r="T5" s="4"/>
      <c r="U5" s="5"/>
      <c r="V5" s="5"/>
      <c r="W5" s="5"/>
      <c r="X5" s="5"/>
    </row>
    <row r="6" spans="1:24" ht="48" customHeight="1">
      <c r="A6" s="35" t="s">
        <v>3</v>
      </c>
      <c r="B6" s="28">
        <f>B7</f>
        <v>136.8</v>
      </c>
      <c r="C6" s="28">
        <f aca="true" t="shared" si="0" ref="C6:Q6">C7</f>
        <v>1153.4</v>
      </c>
      <c r="D6" s="28">
        <f t="shared" si="0"/>
        <v>956.2</v>
      </c>
      <c r="E6" s="28">
        <f t="shared" si="0"/>
        <v>760.9</v>
      </c>
      <c r="F6" s="28">
        <f t="shared" si="0"/>
        <v>0</v>
      </c>
      <c r="G6" s="28">
        <f t="shared" si="0"/>
        <v>387.1</v>
      </c>
      <c r="H6" s="28">
        <f t="shared" si="0"/>
        <v>194.7</v>
      </c>
      <c r="I6" s="28">
        <f t="shared" si="0"/>
        <v>0</v>
      </c>
      <c r="J6" s="28">
        <f t="shared" si="0"/>
        <v>159.9</v>
      </c>
      <c r="K6" s="28">
        <f t="shared" si="0"/>
        <v>61.6</v>
      </c>
      <c r="L6" s="28">
        <f t="shared" si="0"/>
        <v>6.8</v>
      </c>
      <c r="M6" s="28">
        <f t="shared" si="0"/>
        <v>1190.1</v>
      </c>
      <c r="N6" s="28">
        <f t="shared" si="0"/>
        <v>546.9</v>
      </c>
      <c r="O6" s="28">
        <f t="shared" si="0"/>
        <v>91.1</v>
      </c>
      <c r="P6" s="28">
        <f t="shared" si="0"/>
        <v>1007.2</v>
      </c>
      <c r="Q6" s="28">
        <f t="shared" si="0"/>
        <v>6652.7</v>
      </c>
      <c r="R6" s="6"/>
      <c r="S6" s="6"/>
      <c r="T6" s="4"/>
      <c r="U6" s="5"/>
      <c r="V6" s="5"/>
      <c r="W6" s="5"/>
      <c r="X6" s="5"/>
    </row>
    <row r="7" spans="1:23" ht="66" customHeight="1">
      <c r="A7" s="33" t="s">
        <v>40</v>
      </c>
      <c r="B7" s="29">
        <v>136.8</v>
      </c>
      <c r="C7" s="29">
        <v>1153.4</v>
      </c>
      <c r="D7" s="29">
        <v>956.2</v>
      </c>
      <c r="E7" s="29">
        <v>760.9</v>
      </c>
      <c r="F7" s="30">
        <v>0</v>
      </c>
      <c r="G7" s="29">
        <v>387.1</v>
      </c>
      <c r="H7" s="29">
        <v>194.7</v>
      </c>
      <c r="I7" s="30">
        <v>0</v>
      </c>
      <c r="J7" s="29">
        <v>159.9</v>
      </c>
      <c r="K7" s="29">
        <v>61.6</v>
      </c>
      <c r="L7" s="29">
        <v>6.8</v>
      </c>
      <c r="M7" s="29">
        <v>1190.1</v>
      </c>
      <c r="N7" s="29">
        <v>546.9</v>
      </c>
      <c r="O7" s="29">
        <v>91.1</v>
      </c>
      <c r="P7" s="29">
        <v>1007.2</v>
      </c>
      <c r="Q7" s="41">
        <f aca="true" t="shared" si="1" ref="Q7:Q31">SUM(B7:P7)</f>
        <v>6652.7</v>
      </c>
      <c r="R7" s="7"/>
      <c r="S7" s="7"/>
      <c r="T7" s="8"/>
      <c r="U7" s="9"/>
      <c r="V7" s="9"/>
      <c r="W7" s="9"/>
    </row>
    <row r="8" spans="1:18" s="10" customFormat="1" ht="49.5" customHeight="1">
      <c r="A8" s="36" t="s">
        <v>2</v>
      </c>
      <c r="B8" s="31">
        <f>SUM(B9:B11)+SUM(B12:B24)</f>
        <v>2302</v>
      </c>
      <c r="C8" s="31">
        <f aca="true" t="shared" si="2" ref="C8:Q8">SUM(C9:C11)+SUM(C12:C24)</f>
        <v>3913.3</v>
      </c>
      <c r="D8" s="31">
        <f t="shared" si="2"/>
        <v>3160.7</v>
      </c>
      <c r="E8" s="31">
        <f t="shared" si="2"/>
        <v>3006.1</v>
      </c>
      <c r="F8" s="31">
        <f t="shared" si="2"/>
        <v>2666.5</v>
      </c>
      <c r="G8" s="31">
        <f t="shared" si="2"/>
        <v>3684.1</v>
      </c>
      <c r="H8" s="31">
        <f t="shared" si="2"/>
        <v>2455.3</v>
      </c>
      <c r="I8" s="31">
        <f t="shared" si="2"/>
        <v>2629</v>
      </c>
      <c r="J8" s="31">
        <f t="shared" si="2"/>
        <v>1913.8</v>
      </c>
      <c r="K8" s="31">
        <f t="shared" si="2"/>
        <v>650</v>
      </c>
      <c r="L8" s="31">
        <f t="shared" si="2"/>
        <v>4199.9</v>
      </c>
      <c r="M8" s="31">
        <f t="shared" si="2"/>
        <v>5066.2</v>
      </c>
      <c r="N8" s="31">
        <f t="shared" si="2"/>
        <v>3490.7</v>
      </c>
      <c r="O8" s="31">
        <f t="shared" si="2"/>
        <v>2567.4</v>
      </c>
      <c r="P8" s="31">
        <f t="shared" si="2"/>
        <v>16405</v>
      </c>
      <c r="Q8" s="31">
        <f t="shared" si="2"/>
        <v>58110</v>
      </c>
      <c r="R8" s="12"/>
    </row>
    <row r="9" spans="1:18" s="11" customFormat="1" ht="73.5" customHeight="1" hidden="1">
      <c r="A9" s="34" t="s">
        <v>25</v>
      </c>
      <c r="B9" s="32"/>
      <c r="C9" s="32"/>
      <c r="D9" s="32"/>
      <c r="E9" s="32"/>
      <c r="F9" s="32"/>
      <c r="G9" s="32"/>
      <c r="H9" s="32"/>
      <c r="I9" s="32"/>
      <c r="J9" s="32"/>
      <c r="K9" s="29"/>
      <c r="L9" s="32"/>
      <c r="M9" s="32"/>
      <c r="N9" s="32"/>
      <c r="O9" s="32"/>
      <c r="P9" s="32"/>
      <c r="Q9" s="41">
        <f t="shared" si="1"/>
        <v>0</v>
      </c>
      <c r="R9" s="12"/>
    </row>
    <row r="10" spans="1:18" s="11" customFormat="1" ht="141.75" customHeight="1">
      <c r="A10" s="34" t="s">
        <v>46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29">
        <v>2129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2">
        <v>1098.6</v>
      </c>
      <c r="Q10" s="41">
        <f t="shared" si="1"/>
        <v>3227.6</v>
      </c>
      <c r="R10" s="12"/>
    </row>
    <row r="11" spans="1:18" s="11" customFormat="1" ht="37.5" customHeight="1">
      <c r="A11" s="34" t="s">
        <v>42</v>
      </c>
      <c r="B11" s="32">
        <v>2177</v>
      </c>
      <c r="C11" s="32">
        <v>3588.3</v>
      </c>
      <c r="D11" s="32">
        <v>1835.8</v>
      </c>
      <c r="E11" s="32">
        <v>2681.1</v>
      </c>
      <c r="F11" s="32">
        <v>2541.5</v>
      </c>
      <c r="G11" s="32">
        <v>3359.1</v>
      </c>
      <c r="H11" s="32">
        <v>2330.3</v>
      </c>
      <c r="I11" s="32">
        <v>0</v>
      </c>
      <c r="J11" s="32">
        <v>1788.8</v>
      </c>
      <c r="K11" s="32">
        <v>0</v>
      </c>
      <c r="L11" s="32">
        <v>2873.9</v>
      </c>
      <c r="M11" s="32">
        <v>1506.1</v>
      </c>
      <c r="N11" s="32">
        <v>3365.7</v>
      </c>
      <c r="O11" s="32">
        <v>2442.4</v>
      </c>
      <c r="P11" s="32">
        <v>5224</v>
      </c>
      <c r="Q11" s="41">
        <f t="shared" si="1"/>
        <v>35714</v>
      </c>
      <c r="R11" s="12"/>
    </row>
    <row r="12" spans="1:18" s="11" customFormat="1" ht="57" customHeight="1" hidden="1">
      <c r="A12" s="34" t="s">
        <v>26</v>
      </c>
      <c r="B12" s="3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1">
        <f t="shared" si="1"/>
        <v>0</v>
      </c>
      <c r="R12" s="12"/>
    </row>
    <row r="13" spans="1:18" s="11" customFormat="1" ht="63.75" customHeight="1" hidden="1">
      <c r="A13" s="34" t="s">
        <v>27</v>
      </c>
      <c r="B13" s="3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1">
        <f>SUM(B13:P13)</f>
        <v>0</v>
      </c>
      <c r="R13" s="12"/>
    </row>
    <row r="14" spans="1:18" s="11" customFormat="1" ht="31.5" customHeight="1">
      <c r="A14" s="34" t="s">
        <v>31</v>
      </c>
      <c r="B14" s="32">
        <v>100</v>
      </c>
      <c r="C14" s="29">
        <v>300</v>
      </c>
      <c r="D14" s="29">
        <v>300</v>
      </c>
      <c r="E14" s="29">
        <v>300</v>
      </c>
      <c r="F14" s="29">
        <v>100</v>
      </c>
      <c r="G14" s="29">
        <v>300</v>
      </c>
      <c r="H14" s="29">
        <v>100</v>
      </c>
      <c r="I14" s="29">
        <v>500</v>
      </c>
      <c r="J14" s="29">
        <v>100</v>
      </c>
      <c r="K14" s="29">
        <v>500</v>
      </c>
      <c r="L14" s="29">
        <v>500</v>
      </c>
      <c r="M14" s="29">
        <v>300</v>
      </c>
      <c r="N14" s="29">
        <v>100</v>
      </c>
      <c r="O14" s="29">
        <v>100</v>
      </c>
      <c r="P14" s="29">
        <v>500</v>
      </c>
      <c r="Q14" s="41">
        <f t="shared" si="1"/>
        <v>4100</v>
      </c>
      <c r="R14" s="12"/>
    </row>
    <row r="15" spans="1:18" s="11" customFormat="1" ht="66" customHeight="1">
      <c r="A15" s="34" t="s">
        <v>34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29">
        <v>2000</v>
      </c>
      <c r="N15" s="30">
        <v>0</v>
      </c>
      <c r="O15" s="30">
        <v>0</v>
      </c>
      <c r="P15" s="30">
        <v>0</v>
      </c>
      <c r="Q15" s="41">
        <f t="shared" si="1"/>
        <v>2000</v>
      </c>
      <c r="R15" s="12"/>
    </row>
    <row r="16" spans="1:18" s="11" customFormat="1" ht="60" customHeight="1">
      <c r="A16" s="34" t="s">
        <v>35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29">
        <v>175</v>
      </c>
      <c r="N16" s="30">
        <v>0</v>
      </c>
      <c r="O16" s="30">
        <v>0</v>
      </c>
      <c r="P16" s="30">
        <v>0</v>
      </c>
      <c r="Q16" s="41">
        <f t="shared" si="1"/>
        <v>175</v>
      </c>
      <c r="R16" s="12"/>
    </row>
    <row r="17" spans="1:18" s="11" customFormat="1" ht="47.25" customHeight="1">
      <c r="A17" s="34" t="s">
        <v>32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9">
        <v>3057.4</v>
      </c>
      <c r="Q17" s="41">
        <f t="shared" si="1"/>
        <v>3057.4</v>
      </c>
      <c r="R17" s="12"/>
    </row>
    <row r="18" spans="1:18" s="11" customFormat="1" ht="48.75" customHeight="1">
      <c r="A18" s="34" t="s">
        <v>33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29">
        <v>100</v>
      </c>
      <c r="Q18" s="41">
        <f t="shared" si="1"/>
        <v>100</v>
      </c>
      <c r="R18" s="12"/>
    </row>
    <row r="19" spans="1:18" s="11" customFormat="1" ht="41.25" customHeight="1" hidden="1">
      <c r="A19" s="34" t="s">
        <v>28</v>
      </c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1">
        <f t="shared" si="1"/>
        <v>0</v>
      </c>
      <c r="R19" s="12"/>
    </row>
    <row r="20" spans="1:18" s="11" customFormat="1" ht="41.25" customHeight="1" hidden="1">
      <c r="A20" s="34" t="s">
        <v>29</v>
      </c>
      <c r="B20" s="3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1">
        <f t="shared" si="1"/>
        <v>0</v>
      </c>
      <c r="R20" s="12"/>
    </row>
    <row r="21" spans="1:18" s="11" customFormat="1" ht="61.5" customHeight="1">
      <c r="A21" s="34" t="s">
        <v>41</v>
      </c>
      <c r="B21" s="32">
        <v>25</v>
      </c>
      <c r="C21" s="29">
        <v>25</v>
      </c>
      <c r="D21" s="29">
        <v>25</v>
      </c>
      <c r="E21" s="29">
        <v>25</v>
      </c>
      <c r="F21" s="29">
        <v>25</v>
      </c>
      <c r="G21" s="29">
        <v>25</v>
      </c>
      <c r="H21" s="29">
        <v>25</v>
      </c>
      <c r="I21" s="30">
        <v>0</v>
      </c>
      <c r="J21" s="29">
        <v>25</v>
      </c>
      <c r="K21" s="30">
        <v>0</v>
      </c>
      <c r="L21" s="29">
        <v>25</v>
      </c>
      <c r="M21" s="29">
        <v>25</v>
      </c>
      <c r="N21" s="29">
        <v>25</v>
      </c>
      <c r="O21" s="29">
        <v>25</v>
      </c>
      <c r="P21" s="29">
        <v>25</v>
      </c>
      <c r="Q21" s="41">
        <f t="shared" si="1"/>
        <v>325</v>
      </c>
      <c r="R21" s="12"/>
    </row>
    <row r="22" spans="1:18" s="11" customFormat="1" ht="61.5" customHeight="1">
      <c r="A22" s="34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9">
        <v>65</v>
      </c>
      <c r="Q22" s="41">
        <f t="shared" si="1"/>
        <v>65</v>
      </c>
      <c r="R22" s="12"/>
    </row>
    <row r="23" spans="1:18" s="11" customFormat="1" ht="61.5" customHeight="1">
      <c r="A23" s="34" t="s">
        <v>37</v>
      </c>
      <c r="B23" s="30">
        <v>0</v>
      </c>
      <c r="C23" s="30">
        <v>0</v>
      </c>
      <c r="D23" s="29">
        <v>999.9</v>
      </c>
      <c r="E23" s="30">
        <v>0</v>
      </c>
      <c r="F23" s="30">
        <v>0</v>
      </c>
      <c r="G23" s="30">
        <v>0</v>
      </c>
      <c r="H23" s="30">
        <v>0</v>
      </c>
      <c r="I23" s="43">
        <f>6646.5-6646.5</f>
        <v>0</v>
      </c>
      <c r="J23" s="30">
        <v>0</v>
      </c>
      <c r="K23" s="30">
        <v>0</v>
      </c>
      <c r="L23" s="29">
        <v>801</v>
      </c>
      <c r="M23" s="29">
        <f>1060.1</f>
        <v>1060.1</v>
      </c>
      <c r="N23" s="30">
        <v>0</v>
      </c>
      <c r="O23" s="30">
        <v>0</v>
      </c>
      <c r="P23" s="29">
        <v>6335</v>
      </c>
      <c r="Q23" s="41">
        <f t="shared" si="1"/>
        <v>9196</v>
      </c>
      <c r="R23" s="12"/>
    </row>
    <row r="24" spans="1:18" s="11" customFormat="1" ht="93" customHeight="1">
      <c r="A24" s="34" t="s">
        <v>47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43">
        <v>150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41">
        <f t="shared" si="1"/>
        <v>150</v>
      </c>
      <c r="R24" s="12"/>
    </row>
    <row r="25" spans="1:18" s="10" customFormat="1" ht="49.5" customHeight="1">
      <c r="A25" s="36" t="s">
        <v>4</v>
      </c>
      <c r="B25" s="31">
        <f>B26+B27+B28+B29</f>
        <v>809.1</v>
      </c>
      <c r="C25" s="31">
        <f aca="true" t="shared" si="3" ref="C25:P25">C26+C27+C28+C29</f>
        <v>363.7</v>
      </c>
      <c r="D25" s="31">
        <f t="shared" si="3"/>
        <v>1439.1</v>
      </c>
      <c r="E25" s="31">
        <f t="shared" si="3"/>
        <v>139.1</v>
      </c>
      <c r="F25" s="31">
        <f t="shared" si="3"/>
        <v>139.1</v>
      </c>
      <c r="G25" s="31">
        <f t="shared" si="3"/>
        <v>139.1</v>
      </c>
      <c r="H25" s="31">
        <f t="shared" si="3"/>
        <v>2039.1</v>
      </c>
      <c r="I25" s="31">
        <f t="shared" si="3"/>
        <v>736.3</v>
      </c>
      <c r="J25" s="31">
        <f t="shared" si="3"/>
        <v>139.1</v>
      </c>
      <c r="K25" s="31">
        <f t="shared" si="3"/>
        <v>363.7</v>
      </c>
      <c r="L25" s="31">
        <f t="shared" si="3"/>
        <v>363.7</v>
      </c>
      <c r="M25" s="31">
        <f t="shared" si="3"/>
        <v>363.7</v>
      </c>
      <c r="N25" s="31">
        <f t="shared" si="3"/>
        <v>1509.1</v>
      </c>
      <c r="O25" s="31">
        <f t="shared" si="3"/>
        <v>139.1</v>
      </c>
      <c r="P25" s="31">
        <f t="shared" si="3"/>
        <v>863.7</v>
      </c>
      <c r="Q25" s="42">
        <f aca="true" t="shared" si="4" ref="Q25:Q30">SUM(B25:P25)</f>
        <v>9546.7</v>
      </c>
      <c r="R25" s="12"/>
    </row>
    <row r="26" spans="1:18" s="11" customFormat="1" ht="55.5" customHeight="1">
      <c r="A26" s="34" t="s">
        <v>43</v>
      </c>
      <c r="B26" s="32">
        <v>76.6</v>
      </c>
      <c r="C26" s="32">
        <v>301.2</v>
      </c>
      <c r="D26" s="32">
        <v>76.6</v>
      </c>
      <c r="E26" s="32">
        <v>76.6</v>
      </c>
      <c r="F26" s="32">
        <v>76.6</v>
      </c>
      <c r="G26" s="32">
        <v>76.6</v>
      </c>
      <c r="H26" s="32">
        <v>76.6</v>
      </c>
      <c r="I26" s="30">
        <v>0</v>
      </c>
      <c r="J26" s="32">
        <v>76.6</v>
      </c>
      <c r="K26" s="32">
        <v>301.2</v>
      </c>
      <c r="L26" s="32">
        <v>301.2</v>
      </c>
      <c r="M26" s="32">
        <v>301.2</v>
      </c>
      <c r="N26" s="32">
        <v>76.6</v>
      </c>
      <c r="O26" s="32">
        <v>76.6</v>
      </c>
      <c r="P26" s="32">
        <v>301.2</v>
      </c>
      <c r="Q26" s="41">
        <f t="shared" si="4"/>
        <v>2195.4</v>
      </c>
      <c r="R26" s="12"/>
    </row>
    <row r="27" spans="1:18" s="11" customFormat="1" ht="40.5" customHeight="1">
      <c r="A27" s="34" t="s">
        <v>24</v>
      </c>
      <c r="B27" s="32">
        <v>62.5</v>
      </c>
      <c r="C27" s="32">
        <v>62.5</v>
      </c>
      <c r="D27" s="32">
        <v>62.5</v>
      </c>
      <c r="E27" s="32">
        <v>62.5</v>
      </c>
      <c r="F27" s="32">
        <v>62.5</v>
      </c>
      <c r="G27" s="32">
        <v>62.5</v>
      </c>
      <c r="H27" s="32">
        <v>62.5</v>
      </c>
      <c r="I27" s="32">
        <v>62.5</v>
      </c>
      <c r="J27" s="32">
        <v>62.5</v>
      </c>
      <c r="K27" s="32">
        <v>62.5</v>
      </c>
      <c r="L27" s="32">
        <v>62.5</v>
      </c>
      <c r="M27" s="32">
        <v>62.5</v>
      </c>
      <c r="N27" s="32">
        <v>62.5</v>
      </c>
      <c r="O27" s="32">
        <v>62.5</v>
      </c>
      <c r="P27" s="32">
        <v>62.5</v>
      </c>
      <c r="Q27" s="41">
        <f t="shared" si="4"/>
        <v>937.5</v>
      </c>
      <c r="R27" s="12"/>
    </row>
    <row r="28" spans="1:18" s="11" customFormat="1" ht="94.5" customHeight="1">
      <c r="A28" s="34" t="s">
        <v>44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43">
        <v>1367.7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41">
        <f t="shared" si="4"/>
        <v>1367.7</v>
      </c>
      <c r="R28" s="12"/>
    </row>
    <row r="29" spans="1:18" s="11" customFormat="1" ht="92.25" customHeight="1">
      <c r="A29" s="34" t="s">
        <v>36</v>
      </c>
      <c r="B29" s="43">
        <v>670</v>
      </c>
      <c r="C29" s="43">
        <v>0</v>
      </c>
      <c r="D29" s="43">
        <v>1300</v>
      </c>
      <c r="E29" s="43">
        <v>0</v>
      </c>
      <c r="F29" s="43">
        <v>0</v>
      </c>
      <c r="G29" s="43">
        <v>0</v>
      </c>
      <c r="H29" s="43">
        <v>532.3</v>
      </c>
      <c r="I29" s="43">
        <v>673.8</v>
      </c>
      <c r="J29" s="43">
        <v>0</v>
      </c>
      <c r="K29" s="43">
        <v>0</v>
      </c>
      <c r="L29" s="43">
        <v>0</v>
      </c>
      <c r="M29" s="43">
        <v>0</v>
      </c>
      <c r="N29" s="43">
        <v>1370</v>
      </c>
      <c r="O29" s="43">
        <v>0</v>
      </c>
      <c r="P29" s="43">
        <v>500</v>
      </c>
      <c r="Q29" s="41">
        <f t="shared" si="4"/>
        <v>5046.1</v>
      </c>
      <c r="R29" s="12"/>
    </row>
    <row r="30" spans="1:18" s="10" customFormat="1" ht="49.5" customHeight="1">
      <c r="A30" s="36" t="s">
        <v>5</v>
      </c>
      <c r="B30" s="31">
        <f>B31</f>
        <v>0</v>
      </c>
      <c r="C30" s="31">
        <f aca="true" t="shared" si="5" ref="C30:P30">C31</f>
        <v>947</v>
      </c>
      <c r="D30" s="31">
        <f t="shared" si="5"/>
        <v>192.7</v>
      </c>
      <c r="E30" s="31">
        <f t="shared" si="5"/>
        <v>117.1</v>
      </c>
      <c r="F30" s="31">
        <f t="shared" si="5"/>
        <v>156.3</v>
      </c>
      <c r="G30" s="31">
        <f t="shared" si="5"/>
        <v>1013.5</v>
      </c>
      <c r="H30" s="31">
        <f t="shared" si="5"/>
        <v>500.5</v>
      </c>
      <c r="I30" s="31">
        <f t="shared" si="5"/>
        <v>0</v>
      </c>
      <c r="J30" s="31">
        <f t="shared" si="5"/>
        <v>220.8</v>
      </c>
      <c r="K30" s="31">
        <f t="shared" si="5"/>
        <v>81.3</v>
      </c>
      <c r="L30" s="31">
        <f t="shared" si="5"/>
        <v>0</v>
      </c>
      <c r="M30" s="31">
        <f t="shared" si="5"/>
        <v>206.6</v>
      </c>
      <c r="N30" s="31">
        <f t="shared" si="5"/>
        <v>391.5</v>
      </c>
      <c r="O30" s="31">
        <f t="shared" si="5"/>
        <v>149.9</v>
      </c>
      <c r="P30" s="31">
        <f t="shared" si="5"/>
        <v>1000</v>
      </c>
      <c r="Q30" s="42">
        <f t="shared" si="4"/>
        <v>4977.200000000001</v>
      </c>
      <c r="R30" s="12"/>
    </row>
    <row r="31" spans="1:18" s="11" customFormat="1" ht="106.5" customHeight="1">
      <c r="A31" s="34" t="s">
        <v>30</v>
      </c>
      <c r="B31" s="30">
        <v>0</v>
      </c>
      <c r="C31" s="32">
        <v>947</v>
      </c>
      <c r="D31" s="32">
        <v>192.7</v>
      </c>
      <c r="E31" s="32">
        <v>117.1</v>
      </c>
      <c r="F31" s="32">
        <v>156.3</v>
      </c>
      <c r="G31" s="32">
        <v>1013.5</v>
      </c>
      <c r="H31" s="32">
        <v>500.5</v>
      </c>
      <c r="I31" s="30">
        <v>0</v>
      </c>
      <c r="J31" s="32">
        <v>220.8</v>
      </c>
      <c r="K31" s="43">
        <v>81.3</v>
      </c>
      <c r="L31" s="30">
        <v>0</v>
      </c>
      <c r="M31" s="43">
        <v>206.6</v>
      </c>
      <c r="N31" s="32">
        <v>391.5</v>
      </c>
      <c r="O31" s="32">
        <v>149.9</v>
      </c>
      <c r="P31" s="32">
        <v>1000</v>
      </c>
      <c r="Q31" s="41">
        <f t="shared" si="1"/>
        <v>4977.200000000001</v>
      </c>
      <c r="R31" s="12"/>
    </row>
    <row r="32" spans="1:18" s="10" customFormat="1" ht="49.5" customHeight="1">
      <c r="A32" s="37" t="s">
        <v>6</v>
      </c>
      <c r="B32" s="31">
        <f aca="true" t="shared" si="6" ref="B32:Q32">B6+B8+B25+B30</f>
        <v>3247.9</v>
      </c>
      <c r="C32" s="31">
        <f t="shared" si="6"/>
        <v>6377.400000000001</v>
      </c>
      <c r="D32" s="31">
        <f t="shared" si="6"/>
        <v>5748.7</v>
      </c>
      <c r="E32" s="31">
        <f t="shared" si="6"/>
        <v>4023.2</v>
      </c>
      <c r="F32" s="31">
        <f t="shared" si="6"/>
        <v>2961.9</v>
      </c>
      <c r="G32" s="31">
        <f t="shared" si="6"/>
        <v>5223.8</v>
      </c>
      <c r="H32" s="31">
        <f t="shared" si="6"/>
        <v>5189.6</v>
      </c>
      <c r="I32" s="31">
        <f t="shared" si="6"/>
        <v>3365.3</v>
      </c>
      <c r="J32" s="31">
        <f t="shared" si="6"/>
        <v>2433.6</v>
      </c>
      <c r="K32" s="31">
        <f t="shared" si="6"/>
        <v>1156.6</v>
      </c>
      <c r="L32" s="31">
        <f t="shared" si="6"/>
        <v>4570.4</v>
      </c>
      <c r="M32" s="31">
        <f t="shared" si="6"/>
        <v>6826.599999999999</v>
      </c>
      <c r="N32" s="31">
        <f t="shared" si="6"/>
        <v>5938.2</v>
      </c>
      <c r="O32" s="31">
        <f t="shared" si="6"/>
        <v>2947.5</v>
      </c>
      <c r="P32" s="31">
        <f t="shared" si="6"/>
        <v>19275.9</v>
      </c>
      <c r="Q32" s="31">
        <f t="shared" si="6"/>
        <v>79286.59999999999</v>
      </c>
      <c r="R32" s="12"/>
    </row>
    <row r="33" spans="2:17" s="15" customFormat="1" ht="3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13" customFormat="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2:17" s="13" customFormat="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2"/>
      <c r="Q35" s="24"/>
    </row>
    <row r="36" spans="2:17" s="15" customFormat="1" ht="38.25" customHeight="1">
      <c r="B36" s="17"/>
      <c r="C36" s="1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5"/>
    </row>
    <row r="37" spans="2:17" s="13" customFormat="1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4"/>
    </row>
    <row r="38" spans="2:17" s="15" customFormat="1" ht="42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7"/>
    </row>
    <row r="39" spans="2:17" s="13" customFormat="1" ht="12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4"/>
    </row>
    <row r="40" s="19" customFormat="1" ht="12.75">
      <c r="Q40" s="26"/>
    </row>
    <row r="41" s="19" customFormat="1" ht="12.75">
      <c r="Q41" s="26"/>
    </row>
    <row r="42" s="19" customFormat="1" ht="12.75">
      <c r="Q42" s="26"/>
    </row>
    <row r="43" spans="8:10" s="19" customFormat="1" ht="15">
      <c r="H43" s="20"/>
      <c r="J43" s="21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</sheetData>
  <sheetProtection/>
  <protectedRanges>
    <protectedRange sqref="A1:IV65536" name="Диапазон1"/>
  </protectedRanges>
  <mergeCells count="4">
    <mergeCell ref="A4:O4"/>
    <mergeCell ref="O1:Q1"/>
    <mergeCell ref="O3:Q3"/>
    <mergeCell ref="O2:Q2"/>
  </mergeCells>
  <printOptions/>
  <pageMargins left="0.984251968503937" right="0.15748031496062992" top="0.1968503937007874" bottom="0.31496062992125984" header="0.15748031496062992" footer="0.2362204724409449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22bud</cp:lastModifiedBy>
  <cp:lastPrinted>2013-11-15T14:46:59Z</cp:lastPrinted>
  <dcterms:created xsi:type="dcterms:W3CDTF">2005-09-10T09:08:30Z</dcterms:created>
  <dcterms:modified xsi:type="dcterms:W3CDTF">2013-12-25T07:02:10Z</dcterms:modified>
  <cp:category/>
  <cp:version/>
  <cp:contentType/>
  <cp:contentStatus/>
</cp:coreProperties>
</file>