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1"/>
  </bookViews>
  <sheets>
    <sheet name="РП" sheetId="1" r:id="rId1"/>
    <sheet name="Ведомственная структура" sheetId="2" r:id="rId2"/>
  </sheets>
  <definedNames>
    <definedName name="_xlnm.Print_Area" localSheetId="1">'Ведомственная структура'!$A$5:$L$655</definedName>
    <definedName name="_xlnm.Print_Area" localSheetId="0">'РП'!$A$1:$G$53</definedName>
  </definedNames>
  <calcPr fullCalcOnLoad="1"/>
</workbook>
</file>

<file path=xl/sharedStrings.xml><?xml version="1.0" encoding="utf-8"?>
<sst xmlns="http://schemas.openxmlformats.org/spreadsheetml/2006/main" count="4415" uniqueCount="393">
  <si>
    <t>Резервный фонд администрации муниципального образования "Пинежский муниципальный район"</t>
  </si>
  <si>
    <t xml:space="preserve">Непрограммные расходы в области национальной безопасности и правоохранительной деятельности
</t>
  </si>
  <si>
    <t>Исполнено</t>
  </si>
  <si>
    <t>5147</t>
  </si>
  <si>
    <t>Государственная поддержка муниципальных учреждений культуры</t>
  </si>
  <si>
    <t>Поддержка малого и среднего предпринимательства</t>
  </si>
  <si>
    <t>8028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</si>
  <si>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</si>
  <si>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</si>
  <si>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</si>
  <si>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8029</t>
  </si>
  <si>
    <t>Выравнивание бюджетной обеспеченности поселений</t>
  </si>
  <si>
    <t>7801</t>
  </si>
  <si>
    <t>Дотации</t>
  </si>
  <si>
    <t>510</t>
  </si>
  <si>
    <t>8030</t>
  </si>
  <si>
    <t>Муниципальная программа "Поддержание устойчивого исполнения бюджетов муниципальных образований поселений Пинежского муниципального района (2014-2016 годы)"</t>
  </si>
  <si>
    <t>Муниципальное развитие</t>
  </si>
  <si>
    <t>8031</t>
  </si>
  <si>
    <t>Муниципальная программа "Развитие общего образования и воспитания детей в Пинежском муниципальном районе на 2014-2016 годы"</t>
  </si>
  <si>
    <t>8011</t>
  </si>
  <si>
    <t>15</t>
  </si>
  <si>
    <t>Мероприятия по оздоровлению детей</t>
  </si>
  <si>
    <t>8008</t>
  </si>
  <si>
    <t>61</t>
  </si>
  <si>
    <t>62</t>
  </si>
  <si>
    <t>63</t>
  </si>
  <si>
    <t>64</t>
  </si>
  <si>
    <t>65</t>
  </si>
  <si>
    <t>66</t>
  </si>
  <si>
    <t>8033</t>
  </si>
  <si>
    <t>67</t>
  </si>
  <si>
    <t>69</t>
  </si>
  <si>
    <t>70</t>
  </si>
  <si>
    <t>71</t>
  </si>
  <si>
    <t>72</t>
  </si>
  <si>
    <t>73</t>
  </si>
  <si>
    <t>Развитие и поддержка территориального общественного самоуправления в Пинежском районе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</si>
  <si>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</si>
  <si>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</si>
  <si>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>Непрограммные расходы в области коммунального хозяйства</t>
  </si>
  <si>
    <t>74</t>
  </si>
  <si>
    <t>Проектно-изыскательские работы по строительству детского сада на 280 мест в с. Карпогоры Пинежского района</t>
  </si>
  <si>
    <t>8032</t>
  </si>
  <si>
    <t>Выплата муниципальной доплаты к пенсии</t>
  </si>
  <si>
    <t>Подпрограмма "Молодежь Пинежья на 2014-2016 годы"</t>
  </si>
  <si>
    <t>Осуществление государственных полномочий по формированию торгового реестра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</si>
  <si>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</si>
  <si>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</si>
  <si>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 xml:space="preserve">Бюджетные инвестиции </t>
  </si>
  <si>
    <t>Мероприятия в области коммунального хозяйства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</si>
  <si>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</si>
  <si>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Муниципальная программа "Развитие сферы культуры и туризма в Пинежском муниципальном районе на 2014-2016 г.г"</t>
  </si>
  <si>
    <t>Муниципальная программа "Развитие физической культуры, спорта, повышение эффективности реализации молодежной политики в Пинежском муниципальном районе на 2014-2016 годы"</t>
  </si>
  <si>
    <t>Подпрограмма "Развитие физической культуры и спорта на 2014-2016 годы"</t>
  </si>
  <si>
    <t>Мероприятия в сфере молодежной политики</t>
  </si>
  <si>
    <t>Подпрограмма "Профилактика безнадзорности и правонарушений несовершеннолетних на 2014-2016 годы"</t>
  </si>
  <si>
    <t>8007</t>
  </si>
  <si>
    <t>8003</t>
  </si>
  <si>
    <t>8016</t>
  </si>
  <si>
    <t>8006</t>
  </si>
  <si>
    <t>8018</t>
  </si>
  <si>
    <t>8009</t>
  </si>
  <si>
    <t>8019</t>
  </si>
  <si>
    <t>8012</t>
  </si>
  <si>
    <t>8013</t>
  </si>
  <si>
    <t>8014</t>
  </si>
  <si>
    <t>8004</t>
  </si>
  <si>
    <t>8017</t>
  </si>
  <si>
    <t>8010</t>
  </si>
  <si>
    <t>Непрограммные расходы в области социальной политики</t>
  </si>
  <si>
    <t>8015</t>
  </si>
  <si>
    <t>Муниципальная программа "Профилактика правонарушений на территории Пинежского муниципального района на 2014-2016 годы"</t>
  </si>
  <si>
    <t>Муниципальная программа "Обеспечение жильем молодых семей на 2014-2017 годы"</t>
  </si>
  <si>
    <t>8020</t>
  </si>
  <si>
    <t>Мероприятия в сфере социальной политики</t>
  </si>
  <si>
    <t>Муниципальная программа "Устойчивое развитие сельских территорий Пинежского муниципального района на 2014-2017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</si>
  <si>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</si>
  <si>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</si>
  <si>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</si>
  <si>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410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</si>
  <si>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</si>
  <si>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</si>
  <si>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</si>
  <si>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</si>
  <si>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</si>
  <si>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Непрограммные расходы в области дорожного хозяйства</t>
  </si>
  <si>
    <t>68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</si>
  <si>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</si>
  <si>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</si>
  <si>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</si>
  <si>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</si>
  <si>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</si>
  <si>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</si>
  <si>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</si>
  <si>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</si>
  <si>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</si>
  <si>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Непрограммные расходы в области национальной обороны</t>
  </si>
  <si>
    <t>7870</t>
  </si>
  <si>
    <t>7869</t>
  </si>
  <si>
    <t>7866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</si>
  <si>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</si>
  <si>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</si>
  <si>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</si>
  <si>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образования</t>
  </si>
  <si>
    <t xml:space="preserve">Собрания депутатов 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</si>
  <si>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</si>
  <si>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</si>
  <si>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</si>
  <si>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</si>
  <si>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</si>
  <si>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</si>
  <si>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</si>
  <si>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</si>
  <si>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</si>
  <si>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</si>
  <si>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</si>
  <si>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</si>
  <si>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</si>
  <si>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</si>
  <si>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</si>
  <si>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</si>
  <si>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</si>
  <si>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</si>
  <si>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</si>
  <si>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</si>
  <si>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Осуществление государственных полномочий по выплате вознаграждений профессиональным опекунам</t>
  </si>
  <si>
    <t xml:space="preserve">Закупка и доставка каменного угля 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</si>
  <si>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</si>
  <si>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</si>
  <si>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</si>
  <si>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Муниципальная программа "Развитие и поддержка территориального общественного самоуправления в Пинежском районе на 2014-2016 годы"</t>
  </si>
  <si>
    <t>7842</t>
  </si>
  <si>
    <t>Муниципальная программа "Доступная среда на 2014-2016 годы"</t>
  </si>
  <si>
    <t>Непрограммные расходы в области культуры</t>
  </si>
  <si>
    <t>Мероприятия по проведению оздоровительной кампании детей за счет средств областного бюджета</t>
  </si>
  <si>
    <t>7832</t>
  </si>
  <si>
    <t>7873</t>
  </si>
  <si>
    <t>Мероприятия в области физической культуры и спорта</t>
  </si>
  <si>
    <t>Формирование доступной среды для инвалидов в муниципальных районах и городских округах Архангельской области</t>
  </si>
  <si>
    <t>7846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</si>
  <si>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</si>
  <si>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</si>
  <si>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</si>
  <si>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</si>
  <si>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</si>
  <si>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</si>
  <si>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</si>
  <si>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</si>
  <si>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</si>
  <si>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</si>
  <si>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</si>
  <si>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</si>
  <si>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</si>
  <si>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</si>
  <si>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</si>
  <si>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</si>
  <si>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</si>
  <si>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Капитальные вложения в объекты недвижимого имущества государственной (муниципальной) собственности</t>
  </si>
  <si>
    <t>400</t>
  </si>
  <si>
    <t>Субвенции</t>
  </si>
  <si>
    <t>530</t>
  </si>
  <si>
    <t>Субсидии</t>
  </si>
  <si>
    <t>Реализация общеобразовательных программ</t>
  </si>
  <si>
    <t>7862</t>
  </si>
  <si>
    <t>7865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</si>
  <si>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</si>
  <si>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</si>
  <si>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</si>
  <si>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</si>
  <si>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</si>
  <si>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</si>
  <si>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7031</t>
  </si>
  <si>
    <t>7891</t>
  </si>
  <si>
    <t>Повышение средней заработной платы работников муниципальных учреждений культуры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</si>
  <si>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</si>
  <si>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</si>
  <si>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</si>
  <si>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</si>
  <si>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</si>
  <si>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</si>
  <si>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</si>
  <si>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</si>
  <si>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</si>
  <si>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</si>
  <si>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</si>
  <si>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</si>
  <si>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</si>
  <si>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</si>
  <si>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</si>
  <si>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</si>
  <si>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</si>
  <si>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</si>
  <si>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</si>
  <si>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</si>
  <si>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</si>
  <si>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</si>
  <si>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</si>
  <si>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</si>
  <si>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</si>
  <si>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</si>
  <si>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</si>
  <si>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</si>
  <si>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</si>
  <si>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</si>
  <si>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</si>
  <si>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</si>
  <si>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</si>
  <si>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</si>
  <si>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</si>
  <si>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</si>
  <si>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</si>
  <si>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</si>
  <si>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</si>
  <si>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</si>
  <si>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</si>
  <si>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</si>
  <si>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</si>
  <si>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</si>
  <si>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</si>
  <si>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</si>
  <si>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</si>
  <si>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</si>
  <si>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</si>
  <si>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</si>
  <si>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</si>
  <si>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</si>
  <si>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</si>
  <si>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</si>
  <si>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</si>
  <si>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</si>
  <si>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</si>
  <si>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</si>
  <si>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</si>
  <si>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</si>
  <si>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</si>
  <si>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</si>
  <si>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</si>
  <si>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</si>
  <si>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</si>
  <si>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</si>
  <si>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</si>
  <si>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</si>
  <si>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</si>
  <si>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</si>
  <si>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пожарной безопасности</t>
  </si>
  <si>
    <t>Бюджетные инвестиции в объекты капитального строительства собственности муниципальных образований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</si>
  <si>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</si>
  <si>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</si>
  <si>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</si>
  <si>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</si>
  <si>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</si>
  <si>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</si>
  <si>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Мероприятия в области образования</t>
  </si>
  <si>
    <t>Жилищное хозяйство</t>
  </si>
  <si>
    <t>2</t>
  </si>
  <si>
    <t>0</t>
  </si>
  <si>
    <t>0000</t>
  </si>
  <si>
    <t>1</t>
  </si>
  <si>
    <t>Оказание финансовой поддержки гражданам в целях осуществления индивидуального жилищного строительства за счет средств районного бюджета</t>
  </si>
  <si>
    <t>8021</t>
  </si>
  <si>
    <t>Муниципальная программа "Развитие агропромышленного комплекса Пинежского муниципального района на 2014-2017 годы"</t>
  </si>
  <si>
    <t>Поддержка сельскохозяйственного производства</t>
  </si>
  <si>
    <t>8022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</si>
  <si>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</si>
  <si>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</si>
  <si>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в области сельского хозяйства</t>
  </si>
  <si>
    <t>8023</t>
  </si>
  <si>
    <t>Непрограммные расходы  в области национальной экономики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</si>
  <si>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</si>
  <si>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</si>
  <si>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</si>
  <si>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8026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</si>
  <si>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2014-2016 годы"</t>
  </si>
  <si>
    <t>8027</t>
  </si>
  <si>
    <t>540</t>
  </si>
  <si>
    <t>Муниципальная программа "Развитие малого и среднего предпринимательства в Пинежском муниципальном районе на 2014-2017 годы"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</si>
  <si>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осуществляемой за счет бюджетных ассигнований муниципальных дорожных фондов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</si>
  <si>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</si>
  <si>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</si>
  <si>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7140</t>
  </si>
  <si>
    <t>Резервный фонд Правительства Архангельской области</t>
  </si>
  <si>
    <t>7876</t>
  </si>
  <si>
    <t>Осуществление государственных полномочий по присвоению спортивных разрядов</t>
  </si>
  <si>
    <t>120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</si>
  <si>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</si>
  <si>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</si>
  <si>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</si>
  <si>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</si>
  <si>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</si>
  <si>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</si>
  <si>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</si>
  <si>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</si>
  <si>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</si>
  <si>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</si>
  <si>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Непрограммные расходы в области жилищного хозяйства</t>
  </si>
  <si>
    <t>75</t>
  </si>
  <si>
    <t>8038</t>
  </si>
  <si>
    <t>Приобретение служебного жилого помещения</t>
  </si>
  <si>
    <t>Топливно-энергетический комплекс</t>
  </si>
  <si>
    <t>Мероприятия в области топливно-энергетического комплекса</t>
  </si>
  <si>
    <t>8039</t>
  </si>
  <si>
    <t>Мероприятия в области жилищного хозяйства</t>
  </si>
  <si>
    <t>Сумма, тыс. рублей</t>
  </si>
  <si>
    <t>Сумма,          тыс. рублей</t>
  </si>
  <si>
    <t>Изменения,          тыс. рублей</t>
  </si>
  <si>
    <t>5</t>
  </si>
  <si>
    <t>Изменения, тыс. рублей</t>
  </si>
  <si>
    <t>8040</t>
  </si>
  <si>
    <t>7824</t>
  </si>
  <si>
    <t xml:space="preserve"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
</t>
  </si>
  <si>
    <t>7839</t>
  </si>
  <si>
    <t xml:space="preserve">Социальное обеспечение и иные выплаты населению
</t>
  </si>
  <si>
    <t xml:space="preserve">Иные выплаты населению
</t>
  </si>
  <si>
    <t>360</t>
  </si>
  <si>
    <t>Схема территориального планирования Пинежского муниципального района</t>
  </si>
  <si>
    <t>8041</t>
  </si>
  <si>
    <t>Прочие мероприятия, осуществляемые за счет межбюджетных трансфертов прошлых лет из местного бюджета</t>
  </si>
  <si>
    <t>Строительство локального водопровода в пос. Сия Пинежского района (реконструкция водозабора)</t>
  </si>
  <si>
    <t>9990</t>
  </si>
  <si>
    <t>9991</t>
  </si>
  <si>
    <t>Модернизация и капитальный ремонт объектов топливно-энергетического комплекса и жилищно-коммунального хозяйства</t>
  </si>
  <si>
    <t>7834</t>
  </si>
  <si>
    <t>Непрограммные расходы в области сельского хозяйства</t>
  </si>
  <si>
    <t>76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</si>
  <si>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</si>
  <si>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 xml:space="preserve">76 </t>
  </si>
  <si>
    <t xml:space="preserve">0 </t>
  </si>
  <si>
    <t>5055</t>
  </si>
  <si>
    <t>7893</t>
  </si>
  <si>
    <t>Разработка генеральных планов и правил землепользования</t>
  </si>
  <si>
    <t>7828</t>
  </si>
  <si>
    <t>Прочие мероприятия, осуществляемые за счет межбюджетных трансфертов прошлых лет из областного бюджета</t>
  </si>
  <si>
    <t>7990</t>
  </si>
  <si>
    <t>Оказание финансовой поддержки гражданам в целях осуществления индивидуального жилищного строительства</t>
  </si>
  <si>
    <t>7850</t>
  </si>
  <si>
    <t>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</si>
  <si>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</si>
  <si>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некоммерческим организациям (за исключением
государственных (муниципальных) учреждений)
</t>
  </si>
  <si>
    <t>630</t>
  </si>
  <si>
    <t>Премии и гранты</t>
  </si>
  <si>
    <t>350</t>
  </si>
  <si>
    <t>из них: МО "Нюхченское"</t>
  </si>
  <si>
    <t xml:space="preserve">           МО "Сосновское"</t>
  </si>
  <si>
    <t xml:space="preserve">           МО "Лавельское"</t>
  </si>
  <si>
    <t xml:space="preserve">           МО "Веркольское"</t>
  </si>
  <si>
    <t xml:space="preserve">           МО "Кушкопальское"</t>
  </si>
  <si>
    <t xml:space="preserve">           МО "Кеврольское"</t>
  </si>
  <si>
    <t xml:space="preserve">           МО "Карпогорское"</t>
  </si>
  <si>
    <t xml:space="preserve">           МО "Покшеньгское"</t>
  </si>
  <si>
    <t xml:space="preserve">           МО "Шилегское"</t>
  </si>
  <si>
    <t xml:space="preserve">           МО "Сийское"</t>
  </si>
  <si>
    <t xml:space="preserve">           МО "Пиринемское"</t>
  </si>
  <si>
    <t xml:space="preserve">           МО "Труфаногорское"</t>
  </si>
  <si>
    <t xml:space="preserve">           МО "Сурское"</t>
  </si>
  <si>
    <t>7920</t>
  </si>
  <si>
    <t>5016</t>
  </si>
  <si>
    <t>Мероприятия федеральной целевой программы "Развитие водохозяйственного комплекса Российской Федерации в 2012-2020 годах"</t>
  </si>
  <si>
    <t>7851</t>
  </si>
  <si>
    <t>Реализация мероприятий по обеспечению жильем молодых семей</t>
  </si>
  <si>
    <t>Улучшение жилищных условий граждан, проживающих в сельской местности, в том числе молодых семей и молодых специалистов</t>
  </si>
  <si>
    <t>Благоустройство</t>
  </si>
  <si>
    <t xml:space="preserve">Непрограммные расходы в области коммунального хозяйства
</t>
  </si>
  <si>
    <t>Резервый фонд Правительства Архангельской области</t>
  </si>
  <si>
    <t>5018</t>
  </si>
  <si>
    <t>5020</t>
  </si>
  <si>
    <t xml:space="preserve"> Непрограммные расходы в области коммунального хозяйства
</t>
  </si>
  <si>
    <t xml:space="preserve"> Резервный фонд Правительства Архангельской области</t>
  </si>
  <si>
    <t>8099</t>
  </si>
  <si>
    <t>830</t>
  </si>
  <si>
    <t>Исполнение судебных актов</t>
  </si>
  <si>
    <t>5064</t>
  </si>
  <si>
    <t>7853</t>
  </si>
  <si>
    <t>Мероприятия по реализации молодежной политики в муниципальных образованиях</t>
  </si>
  <si>
    <t>Реализация подпрограммы муниципальной программы муниципального образования "Пинежский район", непрограммных направлений расходов районного бюджета</t>
  </si>
  <si>
    <t>5146</t>
  </si>
  <si>
    <t>Утверждено на год</t>
  </si>
  <si>
    <t>тыс.руб.</t>
  </si>
  <si>
    <t>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</t>
  </si>
  <si>
    <t>7840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</si>
  <si>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</si>
  <si>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Развитие территориального общественного самоуправления в Архангельской области 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</si>
  <si>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</si>
  <si>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Мероприятия подпрограммы "Обеспечение жильем молодых семей" федеральной целевой программы "Жилище" на 2011-2015 годы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</si>
  <si>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</si>
  <si>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Государственная поддержка малого и среднего предпринимательства, включая крестьянские (фермерские) хозяйства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</si>
  <si>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</si>
  <si>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Исполнено </t>
  </si>
  <si>
    <t>Отчет об исполнении районного бюджета по разделам и подразделам классификации расходов бюджетов</t>
  </si>
  <si>
    <t xml:space="preserve">от               2015 года № </t>
  </si>
  <si>
    <t xml:space="preserve">Приложение № 4 к решению </t>
  </si>
  <si>
    <t xml:space="preserve">от                   2015 года № </t>
  </si>
  <si>
    <t xml:space="preserve">Приложение № 3 к решению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</si>
</sst>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  <numFmt numFmtId="195" formatCode="_-* #,##0.00_р_._-;\-* #,##0.00_р_._-;_-* &quot;-&quot;?_р_._-;_-@_-"/>
  </numFmts>
  <fonts count="4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4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7" fontId="5" fillId="0" borderId="11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7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right" vertical="distributed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12" xfId="53" applyFont="1" applyFill="1" applyBorder="1" applyAlignment="1">
      <alignment horizontal="left" vertical="center" wrapText="1"/>
      <protection/>
    </xf>
    <xf numFmtId="49" fontId="14" fillId="0" borderId="13" xfId="0" applyNumberFormat="1" applyFont="1" applyBorder="1" applyAlignment="1">
      <alignment horizontal="center" vertical="distributed"/>
    </xf>
    <xf numFmtId="49" fontId="10" fillId="0" borderId="13" xfId="0" applyNumberFormat="1" applyFont="1" applyBorder="1" applyAlignment="1">
      <alignment horizontal="center" vertical="distributed"/>
    </xf>
    <xf numFmtId="49" fontId="10" fillId="0" borderId="14" xfId="0" applyNumberFormat="1" applyFont="1" applyBorder="1" applyAlignment="1">
      <alignment horizontal="center" vertical="distributed"/>
    </xf>
    <xf numFmtId="49" fontId="10" fillId="0" borderId="0" xfId="53" applyNumberFormat="1" applyFont="1" applyFill="1" applyBorder="1" applyAlignment="1">
      <alignment horizontal="center" vertical="distributed"/>
      <protection/>
    </xf>
    <xf numFmtId="49" fontId="10" fillId="0" borderId="15" xfId="53" applyNumberFormat="1" applyFont="1" applyFill="1" applyBorder="1" applyAlignment="1">
      <alignment horizontal="center" vertical="distributed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172" fontId="10" fillId="0" borderId="0" xfId="53" applyNumberFormat="1" applyFont="1" applyFill="1" applyBorder="1" applyAlignment="1">
      <alignment horizontal="right" vertical="distributed"/>
      <protection/>
    </xf>
    <xf numFmtId="172" fontId="10" fillId="0" borderId="14" xfId="53" applyNumberFormat="1" applyFont="1" applyFill="1" applyBorder="1" applyAlignment="1">
      <alignment horizontal="right" vertical="distributed"/>
      <protection/>
    </xf>
    <xf numFmtId="49" fontId="10" fillId="0" borderId="13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49" fontId="16" fillId="0" borderId="16" xfId="0" applyNumberFormat="1" applyFont="1" applyFill="1" applyBorder="1" applyAlignment="1">
      <alignment horizontal="center" vertical="distributed"/>
    </xf>
    <xf numFmtId="49" fontId="16" fillId="0" borderId="17" xfId="0" applyNumberFormat="1" applyFont="1" applyFill="1" applyBorder="1" applyAlignment="1">
      <alignment horizontal="center" vertical="distributed"/>
    </xf>
    <xf numFmtId="49" fontId="16" fillId="0" borderId="18" xfId="0" applyNumberFormat="1" applyFont="1" applyFill="1" applyBorder="1" applyAlignment="1">
      <alignment horizontal="center" vertical="distributed"/>
    </xf>
    <xf numFmtId="49" fontId="16" fillId="0" borderId="19" xfId="0" applyNumberFormat="1" applyFont="1" applyFill="1" applyBorder="1" applyAlignment="1">
      <alignment horizontal="center" vertical="distributed"/>
    </xf>
    <xf numFmtId="49" fontId="16" fillId="0" borderId="19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right" vertical="distributed"/>
    </xf>
    <xf numFmtId="49" fontId="14" fillId="0" borderId="13" xfId="0" applyNumberFormat="1" applyFont="1" applyFill="1" applyBorder="1" applyAlignment="1">
      <alignment horizontal="center" vertical="distributed"/>
    </xf>
    <xf numFmtId="49" fontId="14" fillId="0" borderId="14" xfId="0" applyNumberFormat="1" applyFont="1" applyBorder="1" applyAlignment="1">
      <alignment horizontal="center" vertical="distributed"/>
    </xf>
    <xf numFmtId="49" fontId="14" fillId="0" borderId="0" xfId="0" applyNumberFormat="1" applyFont="1" applyBorder="1" applyAlignment="1">
      <alignment horizontal="center" vertical="distributed"/>
    </xf>
    <xf numFmtId="49" fontId="16" fillId="0" borderId="15" xfId="0" applyNumberFormat="1" applyFont="1" applyFill="1" applyBorder="1" applyAlignment="1">
      <alignment horizontal="center" vertical="distributed"/>
    </xf>
    <xf numFmtId="49" fontId="16" fillId="0" borderId="15" xfId="0" applyNumberFormat="1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right" vertical="distributed"/>
    </xf>
    <xf numFmtId="172" fontId="10" fillId="0" borderId="14" xfId="0" applyNumberFormat="1" applyFont="1" applyFill="1" applyBorder="1" applyAlignment="1">
      <alignment horizontal="right" vertical="distributed"/>
    </xf>
    <xf numFmtId="49" fontId="14" fillId="0" borderId="0" xfId="53" applyNumberFormat="1" applyFont="1" applyFill="1" applyBorder="1" applyAlignment="1">
      <alignment horizontal="center" vertical="center"/>
      <protection/>
    </xf>
    <xf numFmtId="49" fontId="14" fillId="0" borderId="15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Border="1" applyAlignment="1">
      <alignment horizontal="center" vertical="distributed"/>
      <protection/>
    </xf>
    <xf numFmtId="49" fontId="14" fillId="0" borderId="15" xfId="53" applyNumberFormat="1" applyFont="1" applyFill="1" applyBorder="1" applyAlignment="1">
      <alignment horizontal="center" vertical="distributed"/>
      <protection/>
    </xf>
    <xf numFmtId="172" fontId="10" fillId="0" borderId="0" xfId="0" applyNumberFormat="1" applyFont="1" applyFill="1" applyBorder="1" applyAlignment="1">
      <alignment horizontal="right" vertical="distributed"/>
    </xf>
    <xf numFmtId="49" fontId="14" fillId="0" borderId="15" xfId="0" applyNumberFormat="1" applyFont="1" applyBorder="1" applyAlignment="1">
      <alignment horizontal="center" vertical="distributed"/>
    </xf>
    <xf numFmtId="49" fontId="14" fillId="0" borderId="15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right" vertical="distributed"/>
    </xf>
    <xf numFmtId="172" fontId="10" fillId="0" borderId="14" xfId="0" applyNumberFormat="1" applyFont="1" applyBorder="1" applyAlignment="1">
      <alignment horizontal="right" vertical="distributed"/>
    </xf>
    <xf numFmtId="49" fontId="10" fillId="0" borderId="0" xfId="53" applyNumberFormat="1" applyFont="1" applyFill="1" applyBorder="1" applyAlignment="1">
      <alignment horizontal="center" vertical="distributed" wrapText="1"/>
      <protection/>
    </xf>
    <xf numFmtId="49" fontId="10" fillId="0" borderId="15" xfId="53" applyNumberFormat="1" applyFont="1" applyFill="1" applyBorder="1" applyAlignment="1">
      <alignment horizontal="center" vertical="distributed" wrapText="1"/>
      <protection/>
    </xf>
    <xf numFmtId="0" fontId="10" fillId="0" borderId="15" xfId="53" applyFont="1" applyFill="1" applyBorder="1" applyAlignment="1">
      <alignment horizontal="center" vertical="distributed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distributed"/>
    </xf>
    <xf numFmtId="49" fontId="10" fillId="0" borderId="15" xfId="0" applyNumberFormat="1" applyFont="1" applyFill="1" applyBorder="1" applyAlignment="1">
      <alignment horizontal="center" vertical="distributed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distributed"/>
    </xf>
    <xf numFmtId="49" fontId="10" fillId="0" borderId="15" xfId="0" applyNumberFormat="1" applyFont="1" applyBorder="1" applyAlignment="1">
      <alignment horizontal="center" vertical="distributed"/>
    </xf>
    <xf numFmtId="49" fontId="10" fillId="0" borderId="15" xfId="0" applyNumberFormat="1" applyFont="1" applyBorder="1" applyAlignment="1">
      <alignment horizontal="center" vertical="center"/>
    </xf>
    <xf numFmtId="172" fontId="10" fillId="0" borderId="13" xfId="53" applyNumberFormat="1" applyFont="1" applyFill="1" applyBorder="1" applyAlignment="1">
      <alignment horizontal="right" vertical="distributed"/>
      <protection/>
    </xf>
    <xf numFmtId="49" fontId="10" fillId="0" borderId="13" xfId="0" applyNumberFormat="1" applyFont="1" applyBorder="1" applyAlignment="1">
      <alignment horizontal="center" vertical="distributed"/>
    </xf>
    <xf numFmtId="49" fontId="10" fillId="0" borderId="14" xfId="0" applyNumberFormat="1" applyFont="1" applyBorder="1" applyAlignment="1">
      <alignment horizontal="center" vertical="distributed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distributed"/>
    </xf>
    <xf numFmtId="49" fontId="10" fillId="0" borderId="0" xfId="0" applyNumberFormat="1" applyFont="1" applyBorder="1" applyAlignment="1">
      <alignment horizontal="center" vertical="distributed"/>
    </xf>
    <xf numFmtId="49" fontId="10" fillId="0" borderId="15" xfId="54" applyNumberFormat="1" applyFont="1" applyFill="1" applyBorder="1" applyAlignment="1">
      <alignment horizontal="center" vertical="distributed"/>
      <protection/>
    </xf>
    <xf numFmtId="0" fontId="16" fillId="0" borderId="16" xfId="0" applyFont="1" applyBorder="1" applyAlignment="1">
      <alignment horizontal="center" vertical="distributed"/>
    </xf>
    <xf numFmtId="0" fontId="16" fillId="0" borderId="17" xfId="0" applyFont="1" applyBorder="1" applyAlignment="1">
      <alignment horizontal="center" vertical="distributed"/>
    </xf>
    <xf numFmtId="0" fontId="16" fillId="0" borderId="18" xfId="0" applyFont="1" applyBorder="1" applyAlignment="1">
      <alignment horizontal="center" vertical="distributed"/>
    </xf>
    <xf numFmtId="0" fontId="16" fillId="0" borderId="19" xfId="0" applyFont="1" applyBorder="1" applyAlignment="1">
      <alignment horizontal="center" vertical="distributed"/>
    </xf>
    <xf numFmtId="0" fontId="16" fillId="0" borderId="19" xfId="0" applyFont="1" applyBorder="1" applyAlignment="1">
      <alignment horizontal="center" vertical="center"/>
    </xf>
    <xf numFmtId="172" fontId="15" fillId="0" borderId="18" xfId="0" applyNumberFormat="1" applyFont="1" applyBorder="1" applyAlignment="1">
      <alignment horizontal="right" vertical="distributed"/>
    </xf>
    <xf numFmtId="172" fontId="14" fillId="0" borderId="0" xfId="0" applyNumberFormat="1" applyFont="1" applyBorder="1" applyAlignment="1">
      <alignment horizontal="right" vertical="distributed"/>
    </xf>
    <xf numFmtId="172" fontId="14" fillId="0" borderId="14" xfId="0" applyNumberFormat="1" applyFont="1" applyBorder="1" applyAlignment="1">
      <alignment horizontal="right" vertical="distributed"/>
    </xf>
    <xf numFmtId="49" fontId="16" fillId="0" borderId="15" xfId="53" applyNumberFormat="1" applyFont="1" applyFill="1" applyBorder="1" applyAlignment="1">
      <alignment horizontal="center" vertical="center"/>
      <protection/>
    </xf>
    <xf numFmtId="49" fontId="10" fillId="0" borderId="13" xfId="0" applyNumberFormat="1" applyFont="1" applyFill="1" applyBorder="1" applyAlignment="1">
      <alignment horizontal="center" vertical="distributed"/>
    </xf>
    <xf numFmtId="49" fontId="10" fillId="0" borderId="14" xfId="0" applyNumberFormat="1" applyFont="1" applyFill="1" applyBorder="1" applyAlignment="1">
      <alignment horizontal="center" vertical="distributed"/>
    </xf>
    <xf numFmtId="49" fontId="10" fillId="0" borderId="20" xfId="0" applyNumberFormat="1" applyFont="1" applyBorder="1" applyAlignment="1">
      <alignment horizontal="center" vertical="distributed"/>
    </xf>
    <xf numFmtId="49" fontId="10" fillId="0" borderId="20" xfId="0" applyNumberFormat="1" applyFont="1" applyFill="1" applyBorder="1" applyAlignment="1">
      <alignment horizontal="center" vertical="distributed"/>
    </xf>
    <xf numFmtId="49" fontId="10" fillId="0" borderId="21" xfId="0" applyNumberFormat="1" applyFont="1" applyFill="1" applyBorder="1" applyAlignment="1">
      <alignment horizontal="center" vertical="distributed"/>
    </xf>
    <xf numFmtId="49" fontId="14" fillId="0" borderId="22" xfId="53" applyNumberFormat="1" applyFont="1" applyFill="1" applyBorder="1" applyAlignment="1">
      <alignment horizontal="center" vertical="distributed"/>
      <protection/>
    </xf>
    <xf numFmtId="49" fontId="14" fillId="0" borderId="23" xfId="53" applyNumberFormat="1" applyFont="1" applyFill="1" applyBorder="1" applyAlignment="1">
      <alignment horizontal="center" vertical="distributed"/>
      <protection/>
    </xf>
    <xf numFmtId="49" fontId="14" fillId="0" borderId="23" xfId="53" applyNumberFormat="1" applyFont="1" applyFill="1" applyBorder="1" applyAlignment="1">
      <alignment horizontal="center" vertical="center"/>
      <protection/>
    </xf>
    <xf numFmtId="172" fontId="10" fillId="0" borderId="22" xfId="53" applyNumberFormat="1" applyFont="1" applyFill="1" applyBorder="1" applyAlignment="1">
      <alignment horizontal="right" vertical="distributed"/>
      <protection/>
    </xf>
    <xf numFmtId="172" fontId="10" fillId="0" borderId="21" xfId="53" applyNumberFormat="1" applyFont="1" applyFill="1" applyBorder="1" applyAlignment="1">
      <alignment horizontal="right" vertical="distributed"/>
      <protection/>
    </xf>
    <xf numFmtId="0" fontId="10" fillId="0" borderId="15" xfId="0" applyFont="1" applyBorder="1" applyAlignment="1">
      <alignment/>
    </xf>
    <xf numFmtId="49" fontId="14" fillId="0" borderId="14" xfId="53" applyNumberFormat="1" applyFont="1" applyFill="1" applyBorder="1" applyAlignment="1">
      <alignment horizontal="center" vertical="center"/>
      <protection/>
    </xf>
    <xf numFmtId="49" fontId="14" fillId="0" borderId="13" xfId="0" applyNumberFormat="1" applyFont="1" applyBorder="1" applyAlignment="1" applyProtection="1">
      <alignment horizontal="center" vertical="distributed"/>
      <protection hidden="1"/>
    </xf>
    <xf numFmtId="49" fontId="14" fillId="0" borderId="0" xfId="0" applyNumberFormat="1" applyFont="1" applyBorder="1" applyAlignment="1" applyProtection="1">
      <alignment horizontal="center" vertical="distributed"/>
      <protection hidden="1"/>
    </xf>
    <xf numFmtId="49" fontId="14" fillId="0" borderId="14" xfId="0" applyNumberFormat="1" applyFont="1" applyBorder="1" applyAlignment="1">
      <alignment horizontal="center" vertical="center"/>
    </xf>
    <xf numFmtId="172" fontId="14" fillId="0" borderId="13" xfId="0" applyNumberFormat="1" applyFont="1" applyBorder="1" applyAlignment="1">
      <alignment horizontal="right" vertical="distributed"/>
    </xf>
    <xf numFmtId="49" fontId="15" fillId="0" borderId="13" xfId="0" applyNumberFormat="1" applyFont="1" applyBorder="1" applyAlignment="1">
      <alignment horizontal="center" vertical="distributed"/>
    </xf>
    <xf numFmtId="49" fontId="15" fillId="0" borderId="14" xfId="0" applyNumberFormat="1" applyFont="1" applyBorder="1" applyAlignment="1">
      <alignment horizontal="center" vertical="distributed"/>
    </xf>
    <xf numFmtId="49" fontId="15" fillId="0" borderId="0" xfId="0" applyNumberFormat="1" applyFont="1" applyBorder="1" applyAlignment="1">
      <alignment horizontal="center" vertical="distributed"/>
    </xf>
    <xf numFmtId="49" fontId="15" fillId="0" borderId="15" xfId="0" applyNumberFormat="1" applyFont="1" applyBorder="1" applyAlignment="1">
      <alignment horizontal="center" vertical="distributed"/>
    </xf>
    <xf numFmtId="49" fontId="15" fillId="0" borderId="15" xfId="0" applyNumberFormat="1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right" vertical="distributed"/>
    </xf>
    <xf numFmtId="172" fontId="15" fillId="0" borderId="14" xfId="0" applyNumberFormat="1" applyFont="1" applyBorder="1" applyAlignment="1">
      <alignment horizontal="right" vertical="distributed"/>
    </xf>
    <xf numFmtId="49" fontId="14" fillId="0" borderId="13" xfId="0" applyNumberFormat="1" applyFont="1" applyBorder="1" applyAlignment="1" applyProtection="1">
      <alignment horizontal="center"/>
      <protection hidden="1"/>
    </xf>
    <xf numFmtId="49" fontId="14" fillId="0" borderId="1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>
      <alignment horizontal="center" vertical="center"/>
    </xf>
    <xf numFmtId="172" fontId="10" fillId="0" borderId="0" xfId="53" applyNumberFormat="1" applyFont="1" applyFill="1" applyBorder="1" applyAlignment="1">
      <alignment horizontal="right" vertical="center"/>
      <protection/>
    </xf>
    <xf numFmtId="172" fontId="10" fillId="0" borderId="14" xfId="53" applyNumberFormat="1" applyFont="1" applyFill="1" applyBorder="1" applyAlignment="1">
      <alignment horizontal="right" vertical="center"/>
      <protection/>
    </xf>
    <xf numFmtId="49" fontId="14" fillId="0" borderId="13" xfId="53" applyNumberFormat="1" applyFont="1" applyFill="1" applyBorder="1" applyAlignment="1">
      <alignment horizontal="center" vertical="distributed"/>
      <protection/>
    </xf>
    <xf numFmtId="49" fontId="10" fillId="0" borderId="13" xfId="53" applyNumberFormat="1" applyFont="1" applyFill="1" applyBorder="1" applyAlignment="1">
      <alignment horizontal="center" vertical="distributed"/>
      <protection/>
    </xf>
    <xf numFmtId="49" fontId="14" fillId="0" borderId="20" xfId="0" applyNumberFormat="1" applyFont="1" applyBorder="1" applyAlignment="1">
      <alignment horizontal="center" vertical="distributed"/>
    </xf>
    <xf numFmtId="49" fontId="14" fillId="0" borderId="21" xfId="0" applyNumberFormat="1" applyFont="1" applyBorder="1" applyAlignment="1">
      <alignment horizontal="center" vertical="distributed"/>
    </xf>
    <xf numFmtId="49" fontId="15" fillId="0" borderId="16" xfId="0" applyNumberFormat="1" applyFont="1" applyBorder="1" applyAlignment="1">
      <alignment horizontal="center" vertical="distributed"/>
    </xf>
    <xf numFmtId="49" fontId="15" fillId="0" borderId="17" xfId="0" applyNumberFormat="1" applyFont="1" applyBorder="1" applyAlignment="1">
      <alignment horizontal="center" vertical="distributed"/>
    </xf>
    <xf numFmtId="49" fontId="15" fillId="0" borderId="18" xfId="0" applyNumberFormat="1" applyFont="1" applyBorder="1" applyAlignment="1">
      <alignment horizontal="center" vertical="distributed"/>
    </xf>
    <xf numFmtId="49" fontId="15" fillId="0" borderId="19" xfId="0" applyNumberFormat="1" applyFont="1" applyBorder="1" applyAlignment="1">
      <alignment horizontal="center" vertical="distributed"/>
    </xf>
    <xf numFmtId="49" fontId="15" fillId="0" borderId="19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right" vertical="distributed"/>
    </xf>
    <xf numFmtId="172" fontId="14" fillId="0" borderId="14" xfId="0" applyNumberFormat="1" applyFont="1" applyBorder="1" applyAlignment="1">
      <alignment horizontal="right" vertical="distributed"/>
    </xf>
    <xf numFmtId="49" fontId="10" fillId="0" borderId="22" xfId="53" applyNumberFormat="1" applyFont="1" applyFill="1" applyBorder="1" applyAlignment="1">
      <alignment horizontal="center" vertical="distributed"/>
      <protection/>
    </xf>
    <xf numFmtId="49" fontId="10" fillId="0" borderId="23" xfId="53" applyNumberFormat="1" applyFont="1" applyFill="1" applyBorder="1" applyAlignment="1">
      <alignment horizontal="center" vertical="distributed"/>
      <protection/>
    </xf>
    <xf numFmtId="49" fontId="10" fillId="0" borderId="23" xfId="53" applyNumberFormat="1" applyFont="1" applyFill="1" applyBorder="1" applyAlignment="1">
      <alignment horizontal="center" vertical="center"/>
      <protection/>
    </xf>
    <xf numFmtId="172" fontId="17" fillId="0" borderId="18" xfId="0" applyNumberFormat="1" applyFont="1" applyBorder="1" applyAlignment="1">
      <alignment horizontal="right" vertical="distributed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1" xfId="0" applyNumberFormat="1" applyFont="1" applyBorder="1" applyAlignment="1">
      <alignment horizontal="center" vertical="distributed"/>
    </xf>
    <xf numFmtId="49" fontId="14" fillId="0" borderId="24" xfId="0" applyNumberFormat="1" applyFont="1" applyBorder="1" applyAlignment="1">
      <alignment horizontal="center" vertical="distributed"/>
    </xf>
    <xf numFmtId="49" fontId="14" fillId="0" borderId="24" xfId="0" applyNumberFormat="1" applyFont="1" applyBorder="1" applyAlignment="1">
      <alignment horizontal="center" vertical="center"/>
    </xf>
    <xf numFmtId="172" fontId="18" fillId="0" borderId="25" xfId="0" applyNumberFormat="1" applyFont="1" applyBorder="1" applyAlignment="1">
      <alignment horizontal="right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distributed"/>
    </xf>
    <xf numFmtId="49" fontId="19" fillId="0" borderId="0" xfId="0" applyNumberFormat="1" applyFont="1" applyBorder="1" applyAlignment="1">
      <alignment horizontal="center" vertical="distributed"/>
    </xf>
    <xf numFmtId="0" fontId="20" fillId="0" borderId="0" xfId="0" applyFont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right" vertical="distributed"/>
    </xf>
    <xf numFmtId="49" fontId="21" fillId="0" borderId="0" xfId="0" applyNumberFormat="1" applyFont="1" applyBorder="1" applyAlignment="1">
      <alignment horizontal="center" vertical="distributed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distributed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distributed"/>
    </xf>
    <xf numFmtId="0" fontId="22" fillId="0" borderId="0" xfId="0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right" vertical="distributed"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right" vertical="distributed"/>
    </xf>
    <xf numFmtId="0" fontId="21" fillId="0" borderId="0" xfId="0" applyFont="1" applyBorder="1" applyAlignment="1">
      <alignment horizontal="right" vertical="distributed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distributed"/>
    </xf>
    <xf numFmtId="0" fontId="10" fillId="0" borderId="12" xfId="0" applyFont="1" applyBorder="1" applyAlignment="1">
      <alignment horizontal="justify"/>
    </xf>
    <xf numFmtId="0" fontId="10" fillId="0" borderId="26" xfId="53" applyFont="1" applyFill="1" applyBorder="1" applyAlignment="1">
      <alignment horizontal="left" vertical="center" wrapText="1"/>
      <protection/>
    </xf>
    <xf numFmtId="0" fontId="16" fillId="0" borderId="27" xfId="0" applyFont="1" applyBorder="1" applyAlignment="1">
      <alignment/>
    </xf>
    <xf numFmtId="0" fontId="10" fillId="0" borderId="0" xfId="0" applyFont="1" applyAlignment="1">
      <alignment/>
    </xf>
    <xf numFmtId="0" fontId="23" fillId="0" borderId="0" xfId="0" applyFont="1" applyBorder="1" applyAlignment="1">
      <alignment/>
    </xf>
    <xf numFmtId="49" fontId="14" fillId="0" borderId="0" xfId="53" applyNumberFormat="1" applyFont="1" applyFill="1" applyBorder="1" applyAlignment="1">
      <alignment horizontal="center" vertical="distributed"/>
      <protection/>
    </xf>
    <xf numFmtId="0" fontId="10" fillId="0" borderId="15" xfId="53" applyFont="1" applyFill="1" applyBorder="1">
      <alignment/>
      <protection/>
    </xf>
    <xf numFmtId="49" fontId="14" fillId="0" borderId="15" xfId="53" applyNumberFormat="1" applyFont="1" applyFill="1" applyBorder="1" applyAlignment="1">
      <alignment horizontal="center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0" fillId="25" borderId="28" xfId="0" applyFont="1" applyFill="1" applyBorder="1" applyAlignment="1">
      <alignment horizontal="center"/>
    </xf>
    <xf numFmtId="0" fontId="10" fillId="25" borderId="29" xfId="0" applyFont="1" applyFill="1" applyBorder="1" applyAlignment="1">
      <alignment horizontal="center" vertical="distributed"/>
    </xf>
    <xf numFmtId="0" fontId="10" fillId="25" borderId="30" xfId="0" applyFont="1" applyFill="1" applyBorder="1" applyAlignment="1">
      <alignment horizontal="center" vertical="distributed"/>
    </xf>
    <xf numFmtId="0" fontId="10" fillId="25" borderId="29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distributed"/>
    </xf>
    <xf numFmtId="49" fontId="10" fillId="0" borderId="0" xfId="53" applyNumberFormat="1" applyFont="1" applyFill="1" applyBorder="1" applyAlignment="1">
      <alignment horizontal="center" vertical="distributed"/>
      <protection/>
    </xf>
    <xf numFmtId="49" fontId="10" fillId="0" borderId="15" xfId="53" applyNumberFormat="1" applyFont="1" applyFill="1" applyBorder="1" applyAlignment="1">
      <alignment horizontal="center" vertical="distributed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49" fontId="14" fillId="0" borderId="15" xfId="53" applyNumberFormat="1" applyFont="1" applyFill="1" applyBorder="1" applyAlignment="1">
      <alignment horizontal="center" vertical="distributed"/>
      <protection/>
    </xf>
    <xf numFmtId="49" fontId="14" fillId="0" borderId="13" xfId="53" applyNumberFormat="1" applyFont="1" applyFill="1" applyBorder="1" applyAlignment="1">
      <alignment horizontal="center" vertical="distributed"/>
      <protection/>
    </xf>
    <xf numFmtId="49" fontId="14" fillId="0" borderId="0" xfId="53" applyNumberFormat="1" applyFont="1" applyFill="1" applyBorder="1" applyAlignment="1">
      <alignment horizontal="center" vertical="center"/>
      <protection/>
    </xf>
    <xf numFmtId="49" fontId="14" fillId="0" borderId="20" xfId="0" applyNumberFormat="1" applyFont="1" applyFill="1" applyBorder="1" applyAlignment="1">
      <alignment horizontal="center" vertical="distributed"/>
    </xf>
    <xf numFmtId="49" fontId="14" fillId="0" borderId="20" xfId="53" applyNumberFormat="1" applyFont="1" applyFill="1" applyBorder="1" applyAlignment="1">
      <alignment horizontal="center" vertical="distributed"/>
      <protection/>
    </xf>
    <xf numFmtId="0" fontId="0" fillId="25" borderId="0" xfId="0" applyFont="1" applyFill="1" applyAlignment="1">
      <alignment horizontal="right"/>
    </xf>
    <xf numFmtId="0" fontId="10" fillId="25" borderId="0" xfId="0" applyFont="1" applyFill="1" applyAlignment="1">
      <alignment/>
    </xf>
    <xf numFmtId="0" fontId="10" fillId="25" borderId="0" xfId="0" applyFont="1" applyFill="1" applyBorder="1" applyAlignment="1">
      <alignment horizontal="center" vertical="distributed"/>
    </xf>
    <xf numFmtId="0" fontId="10" fillId="25" borderId="0" xfId="0" applyFont="1" applyFill="1" applyAlignment="1">
      <alignment horizontal="center" vertical="distributed"/>
    </xf>
    <xf numFmtId="0" fontId="10" fillId="25" borderId="0" xfId="0" applyFont="1" applyFill="1" applyAlignment="1">
      <alignment/>
    </xf>
    <xf numFmtId="0" fontId="10" fillId="25" borderId="0" xfId="0" applyFont="1" applyFill="1" applyAlignment="1">
      <alignment horizontal="center" vertical="center"/>
    </xf>
    <xf numFmtId="0" fontId="10" fillId="25" borderId="0" xfId="0" applyFont="1" applyFill="1" applyAlignment="1">
      <alignment horizontal="right" vertical="distributed"/>
    </xf>
    <xf numFmtId="172" fontId="10" fillId="0" borderId="0" xfId="53" applyNumberFormat="1" applyFont="1" applyFill="1" applyBorder="1" applyAlignment="1">
      <alignment horizontal="right" vertical="distributed"/>
      <protection/>
    </xf>
    <xf numFmtId="172" fontId="10" fillId="0" borderId="14" xfId="53" applyNumberFormat="1" applyFont="1" applyFill="1" applyBorder="1" applyAlignment="1">
      <alignment horizontal="right" vertical="distributed"/>
      <protection/>
    </xf>
    <xf numFmtId="172" fontId="16" fillId="0" borderId="16" xfId="0" applyNumberFormat="1" applyFont="1" applyFill="1" applyBorder="1" applyAlignment="1">
      <alignment horizontal="right" vertical="distributed"/>
    </xf>
    <xf numFmtId="172" fontId="16" fillId="0" borderId="13" xfId="0" applyNumberFormat="1" applyFont="1" applyFill="1" applyBorder="1" applyAlignment="1">
      <alignment horizontal="right" vertical="distributed"/>
    </xf>
    <xf numFmtId="172" fontId="10" fillId="0" borderId="13" xfId="0" applyNumberFormat="1" applyFont="1" applyFill="1" applyBorder="1" applyAlignment="1">
      <alignment horizontal="right" vertical="distributed"/>
    </xf>
    <xf numFmtId="172" fontId="10" fillId="0" borderId="13" xfId="0" applyNumberFormat="1" applyFont="1" applyBorder="1" applyAlignment="1">
      <alignment horizontal="right" vertical="distributed"/>
    </xf>
    <xf numFmtId="172" fontId="10" fillId="0" borderId="20" xfId="53" applyNumberFormat="1" applyFont="1" applyFill="1" applyBorder="1" applyAlignment="1">
      <alignment horizontal="right" vertical="distributed"/>
      <protection/>
    </xf>
    <xf numFmtId="172" fontId="15" fillId="0" borderId="16" xfId="0" applyNumberFormat="1" applyFont="1" applyBorder="1" applyAlignment="1">
      <alignment horizontal="right" vertical="distributed"/>
    </xf>
    <xf numFmtId="172" fontId="10" fillId="0" borderId="13" xfId="53" applyNumberFormat="1" applyFont="1" applyFill="1" applyBorder="1" applyAlignment="1">
      <alignment horizontal="right" vertical="distributed"/>
      <protection/>
    </xf>
    <xf numFmtId="172" fontId="15" fillId="0" borderId="13" xfId="0" applyNumberFormat="1" applyFont="1" applyBorder="1" applyAlignment="1">
      <alignment horizontal="right" vertical="distributed"/>
    </xf>
    <xf numFmtId="172" fontId="10" fillId="0" borderId="13" xfId="53" applyNumberFormat="1" applyFont="1" applyFill="1" applyBorder="1" applyAlignment="1">
      <alignment horizontal="right" vertical="center"/>
      <protection/>
    </xf>
    <xf numFmtId="172" fontId="14" fillId="0" borderId="13" xfId="0" applyNumberFormat="1" applyFont="1" applyBorder="1" applyAlignment="1">
      <alignment horizontal="right" vertical="distributed"/>
    </xf>
    <xf numFmtId="172" fontId="17" fillId="0" borderId="16" xfId="0" applyNumberFormat="1" applyFont="1" applyBorder="1" applyAlignment="1">
      <alignment horizontal="right" vertical="distributed"/>
    </xf>
    <xf numFmtId="172" fontId="18" fillId="0" borderId="31" xfId="0" applyNumberFormat="1" applyFont="1" applyBorder="1" applyAlignment="1">
      <alignment horizontal="right" vertical="distributed"/>
    </xf>
    <xf numFmtId="172" fontId="18" fillId="0" borderId="29" xfId="0" applyNumberFormat="1" applyFont="1" applyBorder="1" applyAlignment="1">
      <alignment horizontal="right" vertical="distributed"/>
    </xf>
    <xf numFmtId="49" fontId="15" fillId="0" borderId="18" xfId="0" applyNumberFormat="1" applyFont="1" applyFill="1" applyBorder="1" applyAlignment="1">
      <alignment horizontal="center" vertical="distributed"/>
    </xf>
    <xf numFmtId="49" fontId="14" fillId="0" borderId="0" xfId="0" applyNumberFormat="1" applyFont="1" applyFill="1" applyBorder="1" applyAlignment="1">
      <alignment horizontal="center" vertical="distributed"/>
    </xf>
    <xf numFmtId="49" fontId="14" fillId="0" borderId="15" xfId="0" applyNumberFormat="1" applyFont="1" applyFill="1" applyBorder="1" applyAlignment="1">
      <alignment horizontal="center" vertical="distributed"/>
    </xf>
    <xf numFmtId="49" fontId="16" fillId="0" borderId="18" xfId="0" applyNumberFormat="1" applyFont="1" applyBorder="1" applyAlignment="1">
      <alignment horizontal="center" vertical="distributed"/>
    </xf>
    <xf numFmtId="49" fontId="10" fillId="0" borderId="22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49" fontId="14" fillId="0" borderId="22" xfId="0" applyNumberFormat="1" applyFont="1" applyFill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6" fillId="0" borderId="32" xfId="0" applyFont="1" applyFill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3" xfId="53" applyFont="1" applyFill="1" applyBorder="1" applyAlignment="1">
      <alignment horizontal="left" vertical="center" wrapText="1"/>
      <protection/>
    </xf>
    <xf numFmtId="0" fontId="10" fillId="0" borderId="33" xfId="53" applyFont="1" applyFill="1" applyBorder="1" applyAlignment="1">
      <alignment vertical="justify" wrapText="1"/>
      <protection/>
    </xf>
    <xf numFmtId="0" fontId="10" fillId="0" borderId="33" xfId="53" applyFont="1" applyFill="1" applyBorder="1" applyAlignment="1">
      <alignment wrapText="1"/>
      <protection/>
    </xf>
    <xf numFmtId="0" fontId="10" fillId="0" borderId="33" xfId="53" applyFont="1" applyFill="1" applyBorder="1">
      <alignment/>
      <protection/>
    </xf>
    <xf numFmtId="0" fontId="10" fillId="0" borderId="33" xfId="53" applyNumberFormat="1" applyFont="1" applyFill="1" applyBorder="1" applyAlignment="1">
      <alignment horizontal="left" vertical="center" wrapText="1"/>
      <protection/>
    </xf>
    <xf numFmtId="0" fontId="10" fillId="0" borderId="3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justify"/>
    </xf>
    <xf numFmtId="0" fontId="10" fillId="0" borderId="14" xfId="53" applyFont="1" applyFill="1" applyBorder="1" applyAlignment="1">
      <alignment horizontal="left" vertical="center" wrapText="1"/>
      <protection/>
    </xf>
    <xf numFmtId="0" fontId="16" fillId="0" borderId="32" xfId="0" applyFont="1" applyBorder="1" applyAlignment="1">
      <alignment horizontal="left" wrapText="1"/>
    </xf>
    <xf numFmtId="0" fontId="10" fillId="0" borderId="33" xfId="0" applyFont="1" applyBorder="1" applyAlignment="1">
      <alignment/>
    </xf>
    <xf numFmtId="0" fontId="10" fillId="0" borderId="33" xfId="0" applyFont="1" applyFill="1" applyBorder="1" applyAlignment="1">
      <alignment wrapText="1"/>
    </xf>
    <xf numFmtId="0" fontId="10" fillId="0" borderId="34" xfId="53" applyFont="1" applyFill="1" applyBorder="1" applyAlignment="1">
      <alignment horizontal="left" vertical="center" wrapText="1"/>
      <protection/>
    </xf>
    <xf numFmtId="0" fontId="16" fillId="0" borderId="32" xfId="0" applyFont="1" applyBorder="1" applyAlignment="1">
      <alignment horizontal="left"/>
    </xf>
    <xf numFmtId="0" fontId="10" fillId="0" borderId="14" xfId="53" applyNumberFormat="1" applyFont="1" applyFill="1" applyBorder="1" applyAlignment="1">
      <alignment horizontal="left" vertical="center" wrapText="1"/>
      <protection/>
    </xf>
    <xf numFmtId="0" fontId="10" fillId="0" borderId="15" xfId="0" applyFont="1" applyFill="1" applyBorder="1" applyAlignment="1">
      <alignment wrapText="1"/>
    </xf>
    <xf numFmtId="0" fontId="10" fillId="0" borderId="15" xfId="53" applyFont="1" applyFill="1" applyBorder="1" applyAlignment="1">
      <alignment horizontal="left" vertical="center" wrapText="1"/>
      <protection/>
    </xf>
    <xf numFmtId="0" fontId="14" fillId="0" borderId="15" xfId="55" applyFont="1" applyFill="1" applyBorder="1" applyAlignment="1">
      <alignment vertical="top" wrapText="1"/>
      <protection/>
    </xf>
    <xf numFmtId="0" fontId="10" fillId="0" borderId="33" xfId="0" applyFont="1" applyFill="1" applyBorder="1" applyAlignment="1">
      <alignment/>
    </xf>
    <xf numFmtId="0" fontId="10" fillId="0" borderId="33" xfId="53" applyFont="1" applyFill="1" applyBorder="1" applyAlignment="1">
      <alignment horizontal="left" vertical="distributed" wrapText="1"/>
      <protection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/>
    </xf>
    <xf numFmtId="0" fontId="10" fillId="0" borderId="15" xfId="0" applyFont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wrapText="1"/>
    </xf>
    <xf numFmtId="0" fontId="14" fillId="0" borderId="15" xfId="0" applyFont="1" applyFill="1" applyBorder="1" applyAlignment="1">
      <alignment vertical="top" wrapText="1"/>
    </xf>
    <xf numFmtId="0" fontId="16" fillId="0" borderId="32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4" fillId="0" borderId="15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/>
    </xf>
    <xf numFmtId="49" fontId="15" fillId="0" borderId="35" xfId="0" applyNumberFormat="1" applyFont="1" applyBorder="1" applyAlignment="1">
      <alignment horizontal="center" vertical="distributed"/>
    </xf>
    <xf numFmtId="49" fontId="14" fillId="0" borderId="22" xfId="0" applyNumberFormat="1" applyFont="1" applyBorder="1" applyAlignment="1">
      <alignment horizontal="center" vertical="distributed"/>
    </xf>
    <xf numFmtId="0" fontId="10" fillId="0" borderId="21" xfId="53" applyFont="1" applyFill="1" applyBorder="1" applyAlignment="1">
      <alignment horizontal="left" vertical="center" wrapText="1"/>
      <protection/>
    </xf>
    <xf numFmtId="49" fontId="14" fillId="0" borderId="23" xfId="0" applyNumberFormat="1" applyFont="1" applyBorder="1" applyAlignment="1">
      <alignment horizontal="center" vertical="distributed"/>
    </xf>
    <xf numFmtId="0" fontId="5" fillId="25" borderId="0" xfId="0" applyFont="1" applyFill="1" applyAlignment="1">
      <alignment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left" vertical="center"/>
    </xf>
    <xf numFmtId="0" fontId="14" fillId="25" borderId="28" xfId="0" applyFont="1" applyFill="1" applyBorder="1" applyAlignment="1">
      <alignment horizontal="center" vertical="distributed"/>
    </xf>
    <xf numFmtId="0" fontId="10" fillId="25" borderId="10" xfId="0" applyFont="1" applyFill="1" applyBorder="1" applyAlignment="1">
      <alignment horizontal="center"/>
    </xf>
    <xf numFmtId="0" fontId="14" fillId="0" borderId="0" xfId="55" applyFont="1" applyFill="1" applyBorder="1" applyAlignment="1">
      <alignment horizontal="left" vertical="top" wrapText="1"/>
      <protection/>
    </xf>
    <xf numFmtId="0" fontId="10" fillId="25" borderId="0" xfId="0" applyFont="1" applyFill="1" applyBorder="1" applyAlignment="1">
      <alignment wrapText="1"/>
    </xf>
    <xf numFmtId="172" fontId="16" fillId="0" borderId="17" xfId="0" applyNumberFormat="1" applyFont="1" applyFill="1" applyBorder="1" applyAlignment="1">
      <alignment horizontal="right" vertical="distributed"/>
    </xf>
    <xf numFmtId="172" fontId="15" fillId="0" borderId="17" xfId="0" applyNumberFormat="1" applyFont="1" applyBorder="1" applyAlignment="1">
      <alignment horizontal="right" vertical="distributed"/>
    </xf>
    <xf numFmtId="172" fontId="15" fillId="0" borderId="35" xfId="0" applyNumberFormat="1" applyFont="1" applyBorder="1" applyAlignment="1">
      <alignment horizontal="right" vertical="distributed"/>
    </xf>
    <xf numFmtId="172" fontId="17" fillId="0" borderId="17" xfId="0" applyNumberFormat="1" applyFont="1" applyBorder="1" applyAlignment="1">
      <alignment horizontal="right" vertical="distributed"/>
    </xf>
    <xf numFmtId="0" fontId="7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25" borderId="0" xfId="0" applyFont="1" applyFill="1" applyAlignment="1">
      <alignment horizontal="center"/>
    </xf>
    <xf numFmtId="0" fontId="25" fillId="25" borderId="36" xfId="0" applyFont="1" applyFill="1" applyBorder="1" applyAlignment="1">
      <alignment horizontal="center" vertical="center" wrapText="1"/>
    </xf>
    <xf numFmtId="195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43" fontId="0" fillId="0" borderId="13" xfId="0" applyNumberForma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/>
    </xf>
    <xf numFmtId="0" fontId="46" fillId="25" borderId="0" xfId="0" applyFont="1" applyFill="1" applyAlignment="1">
      <alignment horizontal="center" vertical="center" wrapText="1"/>
    </xf>
    <xf numFmtId="0" fontId="10" fillId="25" borderId="0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distributed"/>
    </xf>
    <xf numFmtId="49" fontId="14" fillId="0" borderId="0" xfId="0" applyNumberFormat="1" applyFont="1" applyBorder="1" applyAlignment="1">
      <alignment horizontal="center" vertical="distributed"/>
    </xf>
    <xf numFmtId="0" fontId="10" fillId="0" borderId="42" xfId="0" applyFont="1" applyBorder="1" applyAlignment="1">
      <alignment horizontal="center" vertical="center" wrapText="1"/>
    </xf>
    <xf numFmtId="0" fontId="25" fillId="25" borderId="43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44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5" borderId="46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distributed"/>
    </xf>
    <xf numFmtId="0" fontId="10" fillId="25" borderId="47" xfId="0" applyFont="1" applyFill="1" applyBorder="1" applyAlignment="1">
      <alignment horizontal="center" vertical="distributed"/>
    </xf>
    <xf numFmtId="0" fontId="10" fillId="25" borderId="30" xfId="0" applyFont="1" applyFill="1" applyBorder="1" applyAlignment="1">
      <alignment horizontal="center" vertical="distributed"/>
    </xf>
    <xf numFmtId="0" fontId="25" fillId="25" borderId="41" xfId="0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center" wrapText="1"/>
    </xf>
    <xf numFmtId="0" fontId="46" fillId="25" borderId="0" xfId="0" applyFont="1" applyFill="1" applyBorder="1" applyAlignment="1">
      <alignment horizontal="center" wrapText="1"/>
    </xf>
    <xf numFmtId="17" fontId="26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right"/>
    </xf>
    <xf numFmtId="0" fontId="0" fillId="25" borderId="22" xfId="0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едомственная структу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5.421875" style="17" customWidth="1"/>
    <col min="2" max="2" width="9.28125" style="18" customWidth="1"/>
    <col min="3" max="3" width="10.140625" style="18" customWidth="1"/>
    <col min="4" max="4" width="17.8515625" style="9" hidden="1" customWidth="1"/>
    <col min="5" max="5" width="0.13671875" style="9" hidden="1" customWidth="1"/>
    <col min="6" max="6" width="1.421875" style="9" hidden="1" customWidth="1"/>
    <col min="7" max="7" width="18.421875" style="9" customWidth="1"/>
    <col min="8" max="8" width="9.57421875" style="9" bestFit="1" customWidth="1"/>
    <col min="9" max="16384" width="9.140625" style="9" customWidth="1"/>
  </cols>
  <sheetData>
    <row r="1" spans="1:7" ht="5.25" customHeight="1">
      <c r="A1" s="263"/>
      <c r="B1" s="264"/>
      <c r="C1" s="264"/>
      <c r="D1" s="265"/>
      <c r="E1" s="265"/>
      <c r="F1" s="265"/>
      <c r="G1" s="265"/>
    </row>
    <row r="2" spans="1:7" ht="6" customHeight="1" hidden="1">
      <c r="A2" s="263"/>
      <c r="B2" s="264"/>
      <c r="C2" s="264"/>
      <c r="D2" s="265"/>
      <c r="E2" s="265"/>
      <c r="F2" s="265"/>
      <c r="G2" s="265"/>
    </row>
    <row r="3" spans="1:8" ht="19.5" customHeight="1">
      <c r="A3" s="266"/>
      <c r="B3" s="315" t="s">
        <v>390</v>
      </c>
      <c r="C3" s="315"/>
      <c r="D3" s="315"/>
      <c r="E3" s="315"/>
      <c r="F3" s="315"/>
      <c r="G3" s="315"/>
      <c r="H3" s="277"/>
    </row>
    <row r="4" spans="1:8" ht="11.25" customHeight="1">
      <c r="A4" s="266"/>
      <c r="B4" s="315" t="s">
        <v>105</v>
      </c>
      <c r="C4" s="315"/>
      <c r="D4" s="315"/>
      <c r="E4" s="315"/>
      <c r="F4" s="315"/>
      <c r="G4" s="315"/>
      <c r="H4" s="265"/>
    </row>
    <row r="5" spans="1:8" ht="12.75">
      <c r="A5" s="266"/>
      <c r="B5" s="316" t="s">
        <v>391</v>
      </c>
      <c r="C5" s="316"/>
      <c r="D5" s="316"/>
      <c r="E5" s="316"/>
      <c r="F5" s="316"/>
      <c r="G5" s="316"/>
      <c r="H5" s="265"/>
    </row>
    <row r="6" spans="1:8" ht="12.75">
      <c r="A6" s="266"/>
      <c r="B6" s="266"/>
      <c r="C6" s="267"/>
      <c r="D6" s="265"/>
      <c r="E6" s="265"/>
      <c r="F6" s="265"/>
      <c r="G6" s="265"/>
      <c r="H6" s="265"/>
    </row>
    <row r="7" spans="1:8" ht="18.75" customHeight="1">
      <c r="A7" s="317" t="s">
        <v>388</v>
      </c>
      <c r="B7" s="317"/>
      <c r="C7" s="317"/>
      <c r="D7" s="317"/>
      <c r="E7" s="317"/>
      <c r="F7" s="317"/>
      <c r="G7" s="317"/>
      <c r="H7" s="265"/>
    </row>
    <row r="8" spans="1:8" ht="31.5" customHeight="1">
      <c r="A8" s="317"/>
      <c r="B8" s="317"/>
      <c r="C8" s="317"/>
      <c r="D8" s="317"/>
      <c r="E8" s="317"/>
      <c r="F8" s="317"/>
      <c r="G8" s="317"/>
      <c r="H8" s="265"/>
    </row>
    <row r="9" spans="1:8" ht="12.75" customHeight="1">
      <c r="A9" s="276"/>
      <c r="B9" s="276"/>
      <c r="C9" s="276"/>
      <c r="D9" s="277"/>
      <c r="E9" s="265"/>
      <c r="F9" s="277" t="s">
        <v>377</v>
      </c>
      <c r="G9" s="277" t="s">
        <v>377</v>
      </c>
      <c r="H9" s="265"/>
    </row>
    <row r="10" spans="1:7" ht="57" customHeight="1">
      <c r="A10" s="306" t="s">
        <v>187</v>
      </c>
      <c r="B10" s="297" t="s">
        <v>116</v>
      </c>
      <c r="C10" s="291" t="s">
        <v>117</v>
      </c>
      <c r="D10" s="10" t="s">
        <v>303</v>
      </c>
      <c r="E10" s="10" t="s">
        <v>307</v>
      </c>
      <c r="F10" s="10" t="s">
        <v>376</v>
      </c>
      <c r="G10" s="10" t="s">
        <v>2</v>
      </c>
    </row>
    <row r="11" spans="1:7" ht="9.75" customHeight="1">
      <c r="A11" s="298">
        <v>1</v>
      </c>
      <c r="B11" s="298">
        <v>2</v>
      </c>
      <c r="C11" s="292">
        <v>3</v>
      </c>
      <c r="D11" s="11" t="s">
        <v>118</v>
      </c>
      <c r="E11" s="11" t="s">
        <v>306</v>
      </c>
      <c r="F11" s="11" t="s">
        <v>118</v>
      </c>
      <c r="G11" s="11" t="s">
        <v>118</v>
      </c>
    </row>
    <row r="12" spans="1:9" ht="12.75">
      <c r="A12" s="307" t="s">
        <v>190</v>
      </c>
      <c r="B12" s="299" t="s">
        <v>175</v>
      </c>
      <c r="C12" s="293"/>
      <c r="D12" s="12">
        <f>SUM(D13:D18)</f>
        <v>62608.9</v>
      </c>
      <c r="E12" s="12">
        <f>SUM(E13:E18)</f>
        <v>532</v>
      </c>
      <c r="F12" s="12">
        <f>SUM(F13:F18)</f>
        <v>63084.90000000001</v>
      </c>
      <c r="G12" s="12">
        <f>SUM(G13:G18)</f>
        <v>61324.6</v>
      </c>
      <c r="H12" s="281"/>
      <c r="I12" s="278"/>
    </row>
    <row r="13" spans="1:9" ht="37.5" customHeight="1">
      <c r="A13" s="308" t="s">
        <v>211</v>
      </c>
      <c r="B13" s="300" t="s">
        <v>175</v>
      </c>
      <c r="C13" s="293" t="s">
        <v>182</v>
      </c>
      <c r="D13" s="13">
        <f>'Ведомственная структура'!I198</f>
        <v>1697.5</v>
      </c>
      <c r="E13" s="13">
        <f>'Ведомственная структура'!J198</f>
        <v>0</v>
      </c>
      <c r="F13" s="13">
        <f>'Ведомственная структура'!K198</f>
        <v>1697.5</v>
      </c>
      <c r="G13" s="13">
        <f>'Ведомственная структура'!L198</f>
        <v>1696.1</v>
      </c>
      <c r="H13" s="282"/>
      <c r="I13" s="278"/>
    </row>
    <row r="14" spans="1:9" ht="40.5" customHeight="1">
      <c r="A14" s="309" t="s">
        <v>213</v>
      </c>
      <c r="B14" s="300" t="s">
        <v>175</v>
      </c>
      <c r="C14" s="293" t="s">
        <v>178</v>
      </c>
      <c r="D14" s="13">
        <f>'Ведомственная структура'!I460</f>
        <v>1839.6</v>
      </c>
      <c r="E14" s="13">
        <f>'Ведомственная структура'!J460</f>
        <v>0</v>
      </c>
      <c r="F14" s="13">
        <f>'Ведомственная структура'!K460</f>
        <v>1839.6</v>
      </c>
      <c r="G14" s="13">
        <f>'Ведомственная структура'!L460</f>
        <v>1837.8</v>
      </c>
      <c r="H14" s="282"/>
      <c r="I14" s="278"/>
    </row>
    <row r="15" spans="1:9" ht="52.5" customHeight="1">
      <c r="A15" s="308" t="s">
        <v>243</v>
      </c>
      <c r="B15" s="300" t="s">
        <v>175</v>
      </c>
      <c r="C15" s="293" t="s">
        <v>177</v>
      </c>
      <c r="D15" s="13">
        <f>'Ведомственная структура'!I126+'Ведомственная структура'!I203</f>
        <v>30129.800000000003</v>
      </c>
      <c r="E15" s="13">
        <f>'Ведомственная структура'!J126+'Ведомственная структура'!J203</f>
        <v>0</v>
      </c>
      <c r="F15" s="13">
        <f>'Ведомственная структура'!K126+'Ведомственная структура'!K203</f>
        <v>30129.800000000003</v>
      </c>
      <c r="G15" s="13">
        <f>'Ведомственная структура'!L126+'Ведомственная структура'!L203</f>
        <v>30114.1</v>
      </c>
      <c r="H15" s="282"/>
      <c r="I15" s="278"/>
    </row>
    <row r="16" spans="1:9" ht="48" customHeight="1">
      <c r="A16" s="310" t="s">
        <v>212</v>
      </c>
      <c r="B16" s="300" t="s">
        <v>175</v>
      </c>
      <c r="C16" s="293" t="s">
        <v>176</v>
      </c>
      <c r="D16" s="13">
        <f>'Ведомственная структура'!I131+'Ведомственная структура'!I648</f>
        <v>9583.1</v>
      </c>
      <c r="E16" s="13">
        <f>'Ведомственная структура'!J131+'Ведомственная структура'!J648</f>
        <v>0</v>
      </c>
      <c r="F16" s="13">
        <f>'Ведомственная структура'!K131+'Ведомственная структура'!K648</f>
        <v>9583.1</v>
      </c>
      <c r="G16" s="13">
        <f>'Ведомственная структура'!L131+'Ведомственная структура'!L648</f>
        <v>9565.6</v>
      </c>
      <c r="H16" s="282"/>
      <c r="I16" s="278"/>
    </row>
    <row r="17" spans="1:9" ht="12.75">
      <c r="A17" s="309" t="s">
        <v>188</v>
      </c>
      <c r="B17" s="300" t="s">
        <v>175</v>
      </c>
      <c r="C17" s="293" t="s">
        <v>202</v>
      </c>
      <c r="D17" s="13">
        <f>'Ведомственная структура'!I138</f>
        <v>1172.8</v>
      </c>
      <c r="E17" s="13">
        <f>'Ведомственная структура'!J138</f>
        <v>0</v>
      </c>
      <c r="F17" s="13">
        <f>'Ведомственная структура'!K138</f>
        <v>1116.8</v>
      </c>
      <c r="G17" s="13">
        <f>'Ведомственная структура'!L138</f>
        <v>0</v>
      </c>
      <c r="H17" s="282"/>
      <c r="I17" s="278"/>
    </row>
    <row r="18" spans="1:9" ht="12.75">
      <c r="A18" s="309" t="s">
        <v>206</v>
      </c>
      <c r="B18" s="300" t="s">
        <v>175</v>
      </c>
      <c r="C18" s="293" t="s">
        <v>232</v>
      </c>
      <c r="D18" s="13">
        <f>'Ведомственная структура'!I143+'Ведомственная структура'!I240+'Ведомственная структура'!I481+'Ведомственная структура'!I559+'Ведомственная структура'!I474</f>
        <v>18186.1</v>
      </c>
      <c r="E18" s="13">
        <f>'Ведомственная структура'!J143+'Ведомственная структура'!J240+'Ведомственная структура'!J481+'Ведомственная структура'!J559+'Ведомственная структура'!J474</f>
        <v>532</v>
      </c>
      <c r="F18" s="13">
        <f>'Ведомственная структура'!K143+'Ведомственная структура'!K240+'Ведомственная структура'!K481+'Ведомственная структура'!K559+'Ведомственная структура'!K474</f>
        <v>18718.100000000002</v>
      </c>
      <c r="G18" s="13">
        <f>'Ведомственная структура'!L143+'Ведомственная структура'!L240+'Ведомственная структура'!L481+'Ведомственная структура'!L559+'Ведомственная структура'!L474</f>
        <v>18111</v>
      </c>
      <c r="H18" s="282"/>
      <c r="I18" s="278"/>
    </row>
    <row r="19" spans="1:9" s="14" customFormat="1" ht="12.75">
      <c r="A19" s="307" t="s">
        <v>234</v>
      </c>
      <c r="B19" s="301" t="s">
        <v>182</v>
      </c>
      <c r="C19" s="294"/>
      <c r="D19" s="12">
        <f>D20</f>
        <v>2195.4</v>
      </c>
      <c r="E19" s="12">
        <f>E20</f>
        <v>0</v>
      </c>
      <c r="F19" s="12">
        <f>F20</f>
        <v>2195.4</v>
      </c>
      <c r="G19" s="12">
        <f>G20</f>
        <v>2195.4</v>
      </c>
      <c r="H19" s="283"/>
      <c r="I19" s="279"/>
    </row>
    <row r="20" spans="1:9" ht="27.75" customHeight="1">
      <c r="A20" s="309" t="s">
        <v>235</v>
      </c>
      <c r="B20" s="300" t="s">
        <v>182</v>
      </c>
      <c r="C20" s="293" t="s">
        <v>178</v>
      </c>
      <c r="D20" s="13">
        <f>'Ведомственная структура'!I152</f>
        <v>2195.4</v>
      </c>
      <c r="E20" s="13">
        <f>'Ведомственная структура'!J152</f>
        <v>0</v>
      </c>
      <c r="F20" s="13">
        <f>'Ведомственная структура'!K152</f>
        <v>2195.4</v>
      </c>
      <c r="G20" s="13">
        <f>'Ведомственная структура'!L152</f>
        <v>2195.4</v>
      </c>
      <c r="H20" s="282"/>
      <c r="I20" s="278"/>
    </row>
    <row r="21" spans="1:9" ht="32.25" customHeight="1">
      <c r="A21" s="311" t="s">
        <v>191</v>
      </c>
      <c r="B21" s="299" t="s">
        <v>178</v>
      </c>
      <c r="C21" s="293"/>
      <c r="D21" s="12">
        <f>SUM(D22:D23)</f>
        <v>1025</v>
      </c>
      <c r="E21" s="12">
        <f>SUM(E22:E23)</f>
        <v>0</v>
      </c>
      <c r="F21" s="12">
        <f>SUM(F22:F23)</f>
        <v>1081</v>
      </c>
      <c r="G21" s="12">
        <f>SUM(G22:G23)</f>
        <v>881</v>
      </c>
      <c r="H21" s="281"/>
      <c r="I21" s="278"/>
    </row>
    <row r="22" spans="1:9" ht="39.75" customHeight="1">
      <c r="A22" s="310" t="s">
        <v>119</v>
      </c>
      <c r="B22" s="300" t="s">
        <v>178</v>
      </c>
      <c r="C22" s="293" t="s">
        <v>192</v>
      </c>
      <c r="D22" s="13">
        <f>'Ведомственная структура'!I158</f>
        <v>200</v>
      </c>
      <c r="E22" s="13">
        <f>'Ведомственная структура'!J158</f>
        <v>0</v>
      </c>
      <c r="F22" s="13">
        <f>'Ведомственная структура'!K158</f>
        <v>200</v>
      </c>
      <c r="G22" s="13">
        <f>'Ведомственная структура'!L158</f>
        <v>0</v>
      </c>
      <c r="H22" s="282"/>
      <c r="I22" s="278"/>
    </row>
    <row r="23" spans="1:9" ht="12.75">
      <c r="A23" s="312" t="s">
        <v>245</v>
      </c>
      <c r="B23" s="300" t="s">
        <v>178</v>
      </c>
      <c r="C23" s="293" t="s">
        <v>194</v>
      </c>
      <c r="D23" s="13">
        <f>'Ведомственная структура'!I163</f>
        <v>825</v>
      </c>
      <c r="E23" s="13">
        <f>'Ведомственная структура'!J163</f>
        <v>0</v>
      </c>
      <c r="F23" s="13">
        <f>'Ведомственная структура'!K163+'Ведомственная структура'!K267</f>
        <v>881</v>
      </c>
      <c r="G23" s="13">
        <f>'Ведомственная структура'!L163+'Ведомственная структура'!L267</f>
        <v>881</v>
      </c>
      <c r="H23" s="282"/>
      <c r="I23" s="278"/>
    </row>
    <row r="24" spans="1:9" ht="12.75">
      <c r="A24" s="307" t="s">
        <v>193</v>
      </c>
      <c r="B24" s="302" t="s">
        <v>177</v>
      </c>
      <c r="C24" s="295"/>
      <c r="D24" s="12">
        <f>SUM(D25:D29)</f>
        <v>42683.799999999996</v>
      </c>
      <c r="E24" s="12">
        <f>SUM(E25:E29)</f>
        <v>0</v>
      </c>
      <c r="F24" s="12">
        <f>SUM(F25:F29)</f>
        <v>42683.799999999996</v>
      </c>
      <c r="G24" s="12">
        <f>SUM(G25:G29)</f>
        <v>40751.9</v>
      </c>
      <c r="H24" s="281"/>
      <c r="I24" s="278"/>
    </row>
    <row r="25" spans="1:9" s="36" customFormat="1" ht="12.75">
      <c r="A25" s="309" t="s">
        <v>299</v>
      </c>
      <c r="B25" s="303" t="s">
        <v>177</v>
      </c>
      <c r="C25" s="295" t="s">
        <v>182</v>
      </c>
      <c r="D25" s="15">
        <f>'Ведомственная структура'!I495</f>
        <v>1075.2</v>
      </c>
      <c r="E25" s="15">
        <f>'Ведомственная структура'!J495</f>
        <v>0</v>
      </c>
      <c r="F25" s="15">
        <f>'Ведомственная структура'!K495</f>
        <v>1075.2</v>
      </c>
      <c r="G25" s="15">
        <f>'Ведомственная структура'!L495</f>
        <v>1075.2</v>
      </c>
      <c r="H25" s="284"/>
      <c r="I25" s="280"/>
    </row>
    <row r="26" spans="1:9" ht="12.75">
      <c r="A26" s="309" t="s">
        <v>108</v>
      </c>
      <c r="B26" s="300" t="s">
        <v>177</v>
      </c>
      <c r="C26" s="293" t="s">
        <v>179</v>
      </c>
      <c r="D26" s="13">
        <f>'Ведомственная структура'!I274</f>
        <v>1095</v>
      </c>
      <c r="E26" s="13">
        <f>'Ведомственная структура'!J274</f>
        <v>0</v>
      </c>
      <c r="F26" s="13">
        <f>'Ведомственная структура'!K274</f>
        <v>1095</v>
      </c>
      <c r="G26" s="13">
        <f>'Ведомственная структура'!L274</f>
        <v>916.6</v>
      </c>
      <c r="H26" s="282"/>
      <c r="I26" s="278"/>
    </row>
    <row r="27" spans="1:9" ht="12.75">
      <c r="A27" s="313" t="s">
        <v>115</v>
      </c>
      <c r="B27" s="300" t="s">
        <v>177</v>
      </c>
      <c r="C27" s="293" t="s">
        <v>176</v>
      </c>
      <c r="D27" s="13">
        <f>'Ведомственная структура'!I510</f>
        <v>25345.1</v>
      </c>
      <c r="E27" s="13">
        <f>'Ведомственная структура'!J510</f>
        <v>0</v>
      </c>
      <c r="F27" s="13">
        <f>'Ведомственная структура'!K510</f>
        <v>25345.1</v>
      </c>
      <c r="G27" s="13">
        <f>'Ведомственная структура'!L510</f>
        <v>25345.1</v>
      </c>
      <c r="H27" s="282"/>
      <c r="I27" s="278"/>
    </row>
    <row r="28" spans="1:9" ht="12.75">
      <c r="A28" s="309" t="s">
        <v>240</v>
      </c>
      <c r="B28" s="300" t="s">
        <v>177</v>
      </c>
      <c r="C28" s="293" t="s">
        <v>192</v>
      </c>
      <c r="D28" s="13">
        <f>'Ведомственная структура'!I289</f>
        <v>11528.400000000001</v>
      </c>
      <c r="E28" s="13">
        <f>'Ведомственная структура'!J289</f>
        <v>0</v>
      </c>
      <c r="F28" s="13">
        <f>'Ведомственная структура'!K289</f>
        <v>11528.400000000001</v>
      </c>
      <c r="G28" s="13">
        <f>'Ведомственная структура'!L289</f>
        <v>11017.199999999999</v>
      </c>
      <c r="H28" s="282"/>
      <c r="I28" s="278"/>
    </row>
    <row r="29" spans="1:9" ht="12.75">
      <c r="A29" s="309" t="s">
        <v>201</v>
      </c>
      <c r="B29" s="300" t="s">
        <v>177</v>
      </c>
      <c r="C29" s="293" t="s">
        <v>208</v>
      </c>
      <c r="D29" s="13">
        <f>'Ведомственная структура'!I304+'Ведомственная структура'!I521</f>
        <v>3640.1</v>
      </c>
      <c r="E29" s="13">
        <f>'Ведомственная структура'!J304+'Ведомственная структура'!J521</f>
        <v>0</v>
      </c>
      <c r="F29" s="13">
        <f>'Ведомственная структура'!K304+'Ведомственная структура'!K521</f>
        <v>3640.1</v>
      </c>
      <c r="G29" s="13">
        <f>'Ведомственная структура'!L304+'Ведомственная структура'!L521</f>
        <v>2397.8</v>
      </c>
      <c r="H29" s="282"/>
      <c r="I29" s="278"/>
    </row>
    <row r="30" spans="1:9" ht="12.75">
      <c r="A30" s="307" t="s">
        <v>183</v>
      </c>
      <c r="B30" s="301" t="s">
        <v>179</v>
      </c>
      <c r="C30" s="293"/>
      <c r="D30" s="12">
        <f>SUM(D31:D34)</f>
        <v>35663.7</v>
      </c>
      <c r="E30" s="12">
        <f>SUM(E31:E34)</f>
        <v>-2036.9999999999995</v>
      </c>
      <c r="F30" s="12">
        <f>SUM(F31:F34)</f>
        <v>33696.5</v>
      </c>
      <c r="G30" s="12">
        <f>SUM(G31:G34)</f>
        <v>26528</v>
      </c>
      <c r="H30" s="281"/>
      <c r="I30" s="278"/>
    </row>
    <row r="31" spans="1:9" ht="12.75" hidden="1">
      <c r="A31" s="309" t="s">
        <v>254</v>
      </c>
      <c r="B31" s="304" t="s">
        <v>179</v>
      </c>
      <c r="C31" s="296" t="s">
        <v>175</v>
      </c>
      <c r="D31" s="15"/>
      <c r="E31" s="15"/>
      <c r="F31" s="15"/>
      <c r="G31" s="15"/>
      <c r="H31" s="282"/>
      <c r="I31" s="278"/>
    </row>
    <row r="32" spans="1:9" ht="12.75">
      <c r="A32" s="309" t="s">
        <v>254</v>
      </c>
      <c r="B32" s="304" t="s">
        <v>179</v>
      </c>
      <c r="C32" s="296" t="s">
        <v>175</v>
      </c>
      <c r="D32" s="15">
        <f>'Ведомственная структура'!I327+'Ведомственная структура'!I531</f>
        <v>4325.5</v>
      </c>
      <c r="E32" s="15">
        <f>'Ведомственная структура'!J327+'Ведомственная структура'!J531+'Ведомственная структура'!J172</f>
        <v>0</v>
      </c>
      <c r="F32" s="15">
        <f>'Ведомственная структура'!K327+'Ведомственная структура'!K531+'Ведомственная структура'!K172</f>
        <v>4395.5</v>
      </c>
      <c r="G32" s="15">
        <f>'Ведомственная структура'!L327+'Ведомственная структура'!L531+'Ведомственная структура'!L172</f>
        <v>3788.9</v>
      </c>
      <c r="H32" s="282"/>
      <c r="I32" s="278"/>
    </row>
    <row r="33" spans="1:9" ht="12.75">
      <c r="A33" s="309" t="s">
        <v>195</v>
      </c>
      <c r="B33" s="300" t="s">
        <v>179</v>
      </c>
      <c r="C33" s="293" t="s">
        <v>182</v>
      </c>
      <c r="D33" s="13">
        <f>'Ведомственная структура'!I335+'Ведомственная структура'!I543</f>
        <v>31174.199999999997</v>
      </c>
      <c r="E33" s="13">
        <f>'Ведомственная структура'!J335+'Ведомственная структура'!J543</f>
        <v>-2036.9999999999995</v>
      </c>
      <c r="F33" s="13">
        <f>'Ведомственная структура'!K335+'Ведомственная структура'!K543</f>
        <v>29137</v>
      </c>
      <c r="G33" s="13">
        <f>'Ведомственная структура'!L335+'Ведомственная структура'!L543</f>
        <v>22575.1</v>
      </c>
      <c r="H33" s="282"/>
      <c r="I33" s="278"/>
    </row>
    <row r="34" spans="1:9" ht="12.75">
      <c r="A34" s="309" t="s">
        <v>361</v>
      </c>
      <c r="B34" s="300" t="s">
        <v>179</v>
      </c>
      <c r="C34" s="293" t="s">
        <v>178</v>
      </c>
      <c r="D34" s="13">
        <f>'Ведомственная структура'!I177</f>
        <v>164</v>
      </c>
      <c r="E34" s="13">
        <f>'Ведомственная структура'!J177</f>
        <v>0</v>
      </c>
      <c r="F34" s="13">
        <f>'Ведомственная структура'!K177</f>
        <v>164</v>
      </c>
      <c r="G34" s="13">
        <f>'Ведомственная структура'!L177</f>
        <v>164</v>
      </c>
      <c r="H34" s="282"/>
      <c r="I34" s="278"/>
    </row>
    <row r="35" spans="1:9" ht="12.75">
      <c r="A35" s="307" t="s">
        <v>184</v>
      </c>
      <c r="B35" s="301" t="s">
        <v>180</v>
      </c>
      <c r="C35" s="293"/>
      <c r="D35" s="12">
        <f>SUM(D36:D39)</f>
        <v>778657.8</v>
      </c>
      <c r="E35" s="12">
        <f>SUM(E36:E39)</f>
        <v>3570.3</v>
      </c>
      <c r="F35" s="12">
        <f>SUM(F36:F39)</f>
        <v>782228.1</v>
      </c>
      <c r="G35" s="12">
        <f>SUM(G36:G39)</f>
        <v>778584.5</v>
      </c>
      <c r="H35" s="281"/>
      <c r="I35" s="278"/>
    </row>
    <row r="36" spans="1:9" s="36" customFormat="1" ht="12.75">
      <c r="A36" s="309" t="s">
        <v>294</v>
      </c>
      <c r="B36" s="300" t="s">
        <v>180</v>
      </c>
      <c r="C36" s="293" t="s">
        <v>175</v>
      </c>
      <c r="D36" s="15">
        <f>'Ведомственная структура'!I358+'Ведомственная структура'!I17</f>
        <v>190806.4</v>
      </c>
      <c r="E36" s="15">
        <f>'Ведомственная структура'!J358+'Ведомственная структура'!J17</f>
        <v>1350.5</v>
      </c>
      <c r="F36" s="15">
        <f>'Ведомственная структура'!K358+'Ведомственная структура'!K17</f>
        <v>192156.9</v>
      </c>
      <c r="G36" s="15">
        <f>'Ведомственная структура'!L358+'Ведомственная структура'!L17</f>
        <v>188556.9</v>
      </c>
      <c r="H36" s="284"/>
      <c r="I36" s="280"/>
    </row>
    <row r="37" spans="1:9" ht="12.75">
      <c r="A37" s="309" t="s">
        <v>196</v>
      </c>
      <c r="B37" s="300" t="s">
        <v>180</v>
      </c>
      <c r="C37" s="293" t="s">
        <v>182</v>
      </c>
      <c r="D37" s="13">
        <f>'Ведомственная структура'!I38+'Ведомственная структура'!I363</f>
        <v>563632.2000000001</v>
      </c>
      <c r="E37" s="13">
        <f>'Ведомственная структура'!J38+'Ведомственная структура'!J363</f>
        <v>2219.8</v>
      </c>
      <c r="F37" s="13">
        <f>'Ведомственная структура'!K38+'Ведомственная структура'!K363</f>
        <v>565852</v>
      </c>
      <c r="G37" s="13">
        <f>'Ведомственная структура'!L38+'Ведомственная структура'!L363</f>
        <v>565852</v>
      </c>
      <c r="H37" s="282"/>
      <c r="I37" s="278"/>
    </row>
    <row r="38" spans="1:9" ht="12.75">
      <c r="A38" s="309" t="s">
        <v>205</v>
      </c>
      <c r="B38" s="300" t="s">
        <v>180</v>
      </c>
      <c r="C38" s="293" t="s">
        <v>180</v>
      </c>
      <c r="D38" s="13">
        <f>'Ведомственная структура'!I74+'Ведомственная структура'!I368</f>
        <v>5884.7</v>
      </c>
      <c r="E38" s="13">
        <f>'Ведомственная структура'!J74+'Ведомственная структура'!J368</f>
        <v>0</v>
      </c>
      <c r="F38" s="13">
        <f>'Ведомственная структура'!K74+'Ведомственная структура'!K368</f>
        <v>5884.7</v>
      </c>
      <c r="G38" s="13">
        <f>'Ведомственная структура'!L74+'Ведомственная структура'!L368</f>
        <v>5841.2</v>
      </c>
      <c r="H38" s="282"/>
      <c r="I38" s="278"/>
    </row>
    <row r="39" spans="1:9" ht="12.75">
      <c r="A39" s="309" t="s">
        <v>197</v>
      </c>
      <c r="B39" s="300" t="s">
        <v>180</v>
      </c>
      <c r="C39" s="293" t="s">
        <v>192</v>
      </c>
      <c r="D39" s="13">
        <f>'Ведомственная структура'!I90</f>
        <v>18334.5</v>
      </c>
      <c r="E39" s="13">
        <f>'Ведомственная структура'!J90</f>
        <v>0</v>
      </c>
      <c r="F39" s="13">
        <f>'Ведомственная структура'!K90</f>
        <v>18334.5</v>
      </c>
      <c r="G39" s="13">
        <f>'Ведомственная структура'!L90</f>
        <v>18334.4</v>
      </c>
      <c r="H39" s="282"/>
      <c r="I39" s="278"/>
    </row>
    <row r="40" spans="1:9" ht="12.75">
      <c r="A40" s="307" t="s">
        <v>112</v>
      </c>
      <c r="B40" s="301" t="s">
        <v>181</v>
      </c>
      <c r="C40" s="293"/>
      <c r="D40" s="12">
        <f>SUM(D41:D42)</f>
        <v>69484.1</v>
      </c>
      <c r="E40" s="12">
        <f>SUM(E41:E42)</f>
        <v>0</v>
      </c>
      <c r="F40" s="12">
        <f>SUM(F41:F42)</f>
        <v>69484.2</v>
      </c>
      <c r="G40" s="12">
        <f>SUM(G41:G42)</f>
        <v>69355.9</v>
      </c>
      <c r="H40" s="281"/>
      <c r="I40" s="278"/>
    </row>
    <row r="41" spans="1:9" ht="12.75">
      <c r="A41" s="309" t="s">
        <v>198</v>
      </c>
      <c r="B41" s="300" t="s">
        <v>181</v>
      </c>
      <c r="C41" s="293" t="s">
        <v>175</v>
      </c>
      <c r="D41" s="13">
        <f>'Ведомственная структура'!I391+'Ведомственная структура'!I573</f>
        <v>65781.6</v>
      </c>
      <c r="E41" s="13">
        <f>'Ведомственная структура'!J391+'Ведомственная структура'!J573</f>
        <v>0</v>
      </c>
      <c r="F41" s="13">
        <f>'Ведомственная структура'!K391+'Ведомственная структура'!K573</f>
        <v>65781.7</v>
      </c>
      <c r="G41" s="13">
        <f>'Ведомственная структура'!L391+'Ведомственная структура'!L573</f>
        <v>65653.4</v>
      </c>
      <c r="H41" s="282"/>
      <c r="I41" s="278"/>
    </row>
    <row r="42" spans="1:9" ht="12.75">
      <c r="A42" s="309" t="s">
        <v>120</v>
      </c>
      <c r="B42" s="300" t="s">
        <v>181</v>
      </c>
      <c r="C42" s="293" t="s">
        <v>177</v>
      </c>
      <c r="D42" s="13">
        <f>'Ведомственная структура'!I639</f>
        <v>3702.5</v>
      </c>
      <c r="E42" s="13">
        <f>'Ведомственная структура'!J639</f>
        <v>0</v>
      </c>
      <c r="F42" s="13">
        <f>'Ведомственная структура'!K639</f>
        <v>3702.5</v>
      </c>
      <c r="G42" s="13">
        <f>'Ведомственная структура'!L639</f>
        <v>3702.5</v>
      </c>
      <c r="H42" s="282"/>
      <c r="I42" s="278"/>
    </row>
    <row r="43" spans="1:9" ht="12.75">
      <c r="A43" s="307" t="s">
        <v>185</v>
      </c>
      <c r="B43" s="301" t="s">
        <v>194</v>
      </c>
      <c r="C43" s="293"/>
      <c r="D43" s="12">
        <f>SUM(D44:D47)</f>
        <v>27417</v>
      </c>
      <c r="E43" s="12">
        <f>SUM(E44:E47)</f>
        <v>-2209.5</v>
      </c>
      <c r="F43" s="12">
        <f>SUM(F44:F47)</f>
        <v>25207.5</v>
      </c>
      <c r="G43" s="12">
        <f>SUM(G44:G47)</f>
        <v>23608.1</v>
      </c>
      <c r="H43" s="281"/>
      <c r="I43" s="278"/>
    </row>
    <row r="44" spans="1:9" ht="12.75">
      <c r="A44" s="309" t="s">
        <v>207</v>
      </c>
      <c r="B44" s="300" t="s">
        <v>194</v>
      </c>
      <c r="C44" s="293" t="s">
        <v>175</v>
      </c>
      <c r="D44" s="13">
        <f>'Ведомственная структура'!I402</f>
        <v>3284</v>
      </c>
      <c r="E44" s="13">
        <f>'Ведомственная структура'!J402</f>
        <v>0</v>
      </c>
      <c r="F44" s="13">
        <f>'Ведомственная структура'!K402</f>
        <v>3284</v>
      </c>
      <c r="G44" s="13">
        <f>'Ведомственная структура'!L402</f>
        <v>3283.2</v>
      </c>
      <c r="H44" s="282"/>
      <c r="I44" s="278"/>
    </row>
    <row r="45" spans="1:9" ht="12.75">
      <c r="A45" s="309" t="s">
        <v>204</v>
      </c>
      <c r="B45" s="300" t="s">
        <v>194</v>
      </c>
      <c r="C45" s="293" t="s">
        <v>178</v>
      </c>
      <c r="D45" s="13">
        <f>'Ведомственная структура'!I407</f>
        <v>9854.7</v>
      </c>
      <c r="E45" s="13">
        <f>'Ведомственная структура'!J407</f>
        <v>-1345</v>
      </c>
      <c r="F45" s="13">
        <f>'Ведомственная структура'!K407</f>
        <v>8509.7</v>
      </c>
      <c r="G45" s="13">
        <f>'Ведомственная структура'!L407</f>
        <v>7226.1</v>
      </c>
      <c r="H45" s="282"/>
      <c r="I45" s="278"/>
    </row>
    <row r="46" spans="1:9" ht="12.75">
      <c r="A46" s="310" t="s">
        <v>220</v>
      </c>
      <c r="B46" s="300" t="s">
        <v>194</v>
      </c>
      <c r="C46" s="293" t="s">
        <v>177</v>
      </c>
      <c r="D46" s="13">
        <f>'Ведомственная структура'!I113</f>
        <v>14241.300000000001</v>
      </c>
      <c r="E46" s="13">
        <f>'Ведомственная структура'!J113</f>
        <v>-827.5</v>
      </c>
      <c r="F46" s="13">
        <f>'Ведомственная структура'!K113</f>
        <v>13413.800000000001</v>
      </c>
      <c r="G46" s="13">
        <f>'Ведомственная структура'!L113</f>
        <v>13098.8</v>
      </c>
      <c r="H46" s="282"/>
      <c r="I46" s="278"/>
    </row>
    <row r="47" spans="1:9" ht="12.75">
      <c r="A47" s="309" t="s">
        <v>244</v>
      </c>
      <c r="B47" s="300" t="s">
        <v>194</v>
      </c>
      <c r="C47" s="293" t="s">
        <v>176</v>
      </c>
      <c r="D47" s="13">
        <f>'Ведомственная структура'!I442</f>
        <v>37</v>
      </c>
      <c r="E47" s="13">
        <f>'Ведомственная структура'!J442</f>
        <v>-37</v>
      </c>
      <c r="F47" s="13">
        <f>'Ведомственная структура'!K442</f>
        <v>0</v>
      </c>
      <c r="G47" s="13">
        <f>'Ведомственная структура'!L442</f>
        <v>0</v>
      </c>
      <c r="H47" s="282"/>
      <c r="I47" s="278"/>
    </row>
    <row r="48" spans="1:9" ht="12.75">
      <c r="A48" s="307" t="s">
        <v>121</v>
      </c>
      <c r="B48" s="301" t="s">
        <v>202</v>
      </c>
      <c r="C48" s="294"/>
      <c r="D48" s="12">
        <f>SUM(D49:D49)</f>
        <v>406.4</v>
      </c>
      <c r="E48" s="12">
        <f>SUM(E49:E49)</f>
        <v>0</v>
      </c>
      <c r="F48" s="12">
        <f>SUM(F49:F49)</f>
        <v>406.4</v>
      </c>
      <c r="G48" s="12">
        <f>SUM(G49:G49)</f>
        <v>324.6</v>
      </c>
      <c r="H48" s="287"/>
      <c r="I48" s="278"/>
    </row>
    <row r="49" spans="1:9" ht="12.75">
      <c r="A49" s="308" t="s">
        <v>124</v>
      </c>
      <c r="B49" s="300" t="s">
        <v>202</v>
      </c>
      <c r="C49" s="293" t="s">
        <v>175</v>
      </c>
      <c r="D49" s="13">
        <f>'Ведомственная структура'!I448</f>
        <v>406.4</v>
      </c>
      <c r="E49" s="13">
        <f>'Ведомственная структура'!J448</f>
        <v>0</v>
      </c>
      <c r="F49" s="13">
        <f>'Ведомственная структура'!K448</f>
        <v>406.4</v>
      </c>
      <c r="G49" s="13">
        <f>'Ведомственная структура'!L448</f>
        <v>324.6</v>
      </c>
      <c r="H49" s="282"/>
      <c r="I49" s="278"/>
    </row>
    <row r="50" spans="1:9" s="14" customFormat="1" ht="45" customHeight="1">
      <c r="A50" s="307" t="s">
        <v>236</v>
      </c>
      <c r="B50" s="301" t="s">
        <v>210</v>
      </c>
      <c r="C50" s="294"/>
      <c r="D50" s="12">
        <f>SUM(D51:D52)</f>
        <v>46466.799999999996</v>
      </c>
      <c r="E50" s="12">
        <f>SUM(E51:E52)</f>
        <v>0</v>
      </c>
      <c r="F50" s="12">
        <f>SUM(F51:F52)</f>
        <v>46466.799999999996</v>
      </c>
      <c r="G50" s="12">
        <f>SUM(G51:G52)</f>
        <v>45866.799999999996</v>
      </c>
      <c r="H50" s="283"/>
      <c r="I50" s="279"/>
    </row>
    <row r="51" spans="1:9" s="14" customFormat="1" ht="47.25" customHeight="1">
      <c r="A51" s="309" t="s">
        <v>111</v>
      </c>
      <c r="B51" s="300" t="s">
        <v>210</v>
      </c>
      <c r="C51" s="293" t="s">
        <v>175</v>
      </c>
      <c r="D51" s="15">
        <f>'Ведомственная структура'!I183</f>
        <v>6652.7</v>
      </c>
      <c r="E51" s="15">
        <f>'Ведомственная структура'!J183</f>
        <v>0</v>
      </c>
      <c r="F51" s="15">
        <f>'Ведомственная структура'!K183</f>
        <v>6652.7</v>
      </c>
      <c r="G51" s="15">
        <f>'Ведомственная структура'!L183</f>
        <v>6652.7</v>
      </c>
      <c r="H51" s="288"/>
      <c r="I51" s="279"/>
    </row>
    <row r="52" spans="1:9" ht="12.75">
      <c r="A52" s="309" t="s">
        <v>109</v>
      </c>
      <c r="B52" s="300" t="s">
        <v>210</v>
      </c>
      <c r="C52" s="293" t="s">
        <v>178</v>
      </c>
      <c r="D52" s="13">
        <f>'Ведомственная структура'!I188</f>
        <v>39814.1</v>
      </c>
      <c r="E52" s="13">
        <f>'Ведомственная структура'!J188</f>
        <v>0</v>
      </c>
      <c r="F52" s="13">
        <f>'Ведомственная структура'!K188</f>
        <v>39814.1</v>
      </c>
      <c r="G52" s="13">
        <f>'Ведомственная структура'!L188</f>
        <v>39214.1</v>
      </c>
      <c r="H52" s="282"/>
      <c r="I52" s="278"/>
    </row>
    <row r="53" spans="1:9" ht="19.5" customHeight="1">
      <c r="A53" s="314" t="s">
        <v>122</v>
      </c>
      <c r="B53" s="305"/>
      <c r="C53" s="290"/>
      <c r="D53" s="16">
        <f>D12+D21+D24+D30+D35+D40+D43+D50+D48+D19</f>
        <v>1066608.9</v>
      </c>
      <c r="E53" s="16">
        <f>E12+E21+E24+E30+E35+E40+E43+E50+E48+E19</f>
        <v>-144.19999999999936</v>
      </c>
      <c r="F53" s="16">
        <f>F12+F21+F24+F30+F35+F40+F43+F50+F48+F19</f>
        <v>1066534.5999999999</v>
      </c>
      <c r="G53" s="16">
        <f>G12+G21+G24+G30+G35+G40+G43+G50+G48+G19</f>
        <v>1049420.8</v>
      </c>
      <c r="H53" s="289"/>
      <c r="I53" s="278"/>
    </row>
    <row r="55" spans="4:6" ht="12.75">
      <c r="D55" s="19">
        <f>D53-'Ведомственная структура'!I655</f>
        <v>-70</v>
      </c>
      <c r="E55" s="19">
        <f>E53-'Ведомственная структура'!J655</f>
        <v>0</v>
      </c>
      <c r="F55" s="19">
        <f>F53-'Ведомственная структура'!K655</f>
        <v>0</v>
      </c>
    </row>
    <row r="56" ht="12.75">
      <c r="D56" s="19"/>
    </row>
  </sheetData>
  <sheetProtection/>
  <mergeCells count="4">
    <mergeCell ref="B3:G3"/>
    <mergeCell ref="B4:G4"/>
    <mergeCell ref="B5:G5"/>
    <mergeCell ref="A7:G8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66"/>
  <sheetViews>
    <sheetView tabSelected="1" zoomScalePageLayoutView="0" workbookViewId="0" topLeftCell="A5">
      <selection activeCell="A8" sqref="A8:L8"/>
    </sheetView>
  </sheetViews>
  <sheetFormatPr defaultColWidth="9.140625" defaultRowHeight="12.75"/>
  <cols>
    <col min="1" max="1" width="51.00390625" style="8" customWidth="1"/>
    <col min="2" max="2" width="6.28125" style="32" customWidth="1"/>
    <col min="3" max="3" width="5.140625" style="33" customWidth="1"/>
    <col min="4" max="4" width="5.8515625" style="33" customWidth="1"/>
    <col min="5" max="5" width="5.421875" style="33" customWidth="1"/>
    <col min="6" max="6" width="3.28125" style="33" customWidth="1"/>
    <col min="7" max="7" width="5.8515625" style="33" customWidth="1"/>
    <col min="8" max="8" width="8.00390625" style="31" customWidth="1"/>
    <col min="9" max="9" width="18.8515625" style="34" hidden="1" customWidth="1"/>
    <col min="10" max="10" width="13.421875" style="8" hidden="1" customWidth="1"/>
    <col min="11" max="11" width="16.57421875" style="8" hidden="1" customWidth="1"/>
    <col min="12" max="12" width="18.28125" style="8" customWidth="1"/>
    <col min="13" max="16384" width="9.140625" style="8" customWidth="1"/>
  </cols>
  <sheetData>
    <row r="1" spans="1:12" ht="12.75" customHeight="1" hidden="1">
      <c r="A1" s="195"/>
      <c r="B1" s="196"/>
      <c r="C1" s="197"/>
      <c r="D1" s="197"/>
      <c r="E1" s="318"/>
      <c r="F1" s="318"/>
      <c r="G1" s="318"/>
      <c r="H1" s="318"/>
      <c r="I1" s="318"/>
      <c r="J1" s="318"/>
      <c r="K1" s="318"/>
      <c r="L1" s="195"/>
    </row>
    <row r="2" spans="1:12" ht="12.75" customHeight="1" hidden="1">
      <c r="A2" s="195"/>
      <c r="B2" s="196"/>
      <c r="C2" s="197"/>
      <c r="D2" s="197"/>
      <c r="E2" s="318"/>
      <c r="F2" s="318"/>
      <c r="G2" s="318"/>
      <c r="H2" s="318"/>
      <c r="I2" s="318"/>
      <c r="J2" s="318"/>
      <c r="K2" s="318"/>
      <c r="L2" s="195"/>
    </row>
    <row r="3" spans="1:12" ht="12.75" hidden="1">
      <c r="A3" s="195"/>
      <c r="B3" s="196"/>
      <c r="C3" s="197"/>
      <c r="D3" s="197"/>
      <c r="E3" s="198"/>
      <c r="F3" s="285"/>
      <c r="G3" s="285"/>
      <c r="H3" s="285"/>
      <c r="I3" s="285"/>
      <c r="J3" s="285"/>
      <c r="K3" s="285"/>
      <c r="L3" s="195"/>
    </row>
    <row r="4" spans="1:12" ht="12.75" hidden="1">
      <c r="A4" s="195"/>
      <c r="B4" s="196"/>
      <c r="C4" s="197"/>
      <c r="D4" s="197"/>
      <c r="E4" s="197"/>
      <c r="F4" s="197"/>
      <c r="G4" s="197"/>
      <c r="H4" s="199"/>
      <c r="I4" s="200"/>
      <c r="J4" s="195"/>
      <c r="K4" s="195"/>
      <c r="L4" s="195"/>
    </row>
    <row r="5" spans="1:12" s="3" customFormat="1" ht="18.75" customHeight="1">
      <c r="A5" s="341"/>
      <c r="B5" s="342"/>
      <c r="C5" s="342"/>
      <c r="D5" s="342"/>
      <c r="E5" s="271"/>
      <c r="F5" s="271"/>
      <c r="G5" s="271"/>
      <c r="H5" s="318" t="s">
        <v>392</v>
      </c>
      <c r="I5" s="318"/>
      <c r="J5" s="318"/>
      <c r="K5" s="318"/>
      <c r="L5" s="318"/>
    </row>
    <row r="6" spans="1:12" s="3" customFormat="1" ht="15" customHeight="1">
      <c r="A6" s="342"/>
      <c r="B6" s="342"/>
      <c r="C6" s="342"/>
      <c r="D6" s="342"/>
      <c r="E6" s="271"/>
      <c r="F6" s="271"/>
      <c r="G6" s="271"/>
      <c r="H6" s="318" t="s">
        <v>105</v>
      </c>
      <c r="I6" s="318"/>
      <c r="J6" s="318"/>
      <c r="K6" s="318"/>
      <c r="L6" s="318"/>
    </row>
    <row r="7" spans="1:12" s="3" customFormat="1" ht="16.5" customHeight="1">
      <c r="A7" s="342"/>
      <c r="B7" s="342"/>
      <c r="C7" s="342"/>
      <c r="D7" s="342"/>
      <c r="F7" s="198"/>
      <c r="G7" s="198"/>
      <c r="H7" s="285" t="s">
        <v>389</v>
      </c>
      <c r="I7" s="285"/>
      <c r="J7" s="285"/>
      <c r="K7" s="285"/>
      <c r="L7" s="285"/>
    </row>
    <row r="8" spans="1:12" s="4" customFormat="1" ht="42.75" customHeight="1">
      <c r="A8" s="339" t="s">
        <v>388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1:12" s="4" customFormat="1" ht="16.5" customHeight="1" thickBot="1">
      <c r="A9" s="343"/>
      <c r="B9" s="344"/>
      <c r="C9" s="344"/>
      <c r="D9" s="344"/>
      <c r="E9" s="344"/>
      <c r="F9" s="344"/>
      <c r="G9" s="344"/>
      <c r="H9" s="344"/>
      <c r="I9" s="344"/>
      <c r="K9" s="194" t="s">
        <v>377</v>
      </c>
      <c r="L9" s="194" t="s">
        <v>377</v>
      </c>
    </row>
    <row r="10" spans="1:12" s="1" customFormat="1" ht="15" customHeight="1">
      <c r="A10" s="323" t="s">
        <v>187</v>
      </c>
      <c r="B10" s="286" t="s">
        <v>225</v>
      </c>
      <c r="C10" s="325" t="s">
        <v>221</v>
      </c>
      <c r="D10" s="286" t="s">
        <v>222</v>
      </c>
      <c r="E10" s="323" t="s">
        <v>200</v>
      </c>
      <c r="F10" s="324"/>
      <c r="G10" s="325"/>
      <c r="H10" s="286" t="s">
        <v>226</v>
      </c>
      <c r="I10" s="286" t="s">
        <v>304</v>
      </c>
      <c r="J10" s="286" t="s">
        <v>305</v>
      </c>
      <c r="K10" s="286" t="s">
        <v>376</v>
      </c>
      <c r="L10" s="286" t="s">
        <v>387</v>
      </c>
    </row>
    <row r="11" spans="1:12" s="1" customFormat="1" ht="15">
      <c r="A11" s="345"/>
      <c r="B11" s="319"/>
      <c r="C11" s="337"/>
      <c r="D11" s="319"/>
      <c r="E11" s="326"/>
      <c r="F11" s="327"/>
      <c r="G11" s="328"/>
      <c r="H11" s="319"/>
      <c r="I11" s="335"/>
      <c r="J11" s="335"/>
      <c r="K11" s="335"/>
      <c r="L11" s="319"/>
    </row>
    <row r="12" spans="1:12" s="1" customFormat="1" ht="15" customHeight="1">
      <c r="A12" s="345"/>
      <c r="B12" s="319"/>
      <c r="C12" s="337"/>
      <c r="D12" s="319"/>
      <c r="E12" s="326"/>
      <c r="F12" s="327"/>
      <c r="G12" s="328"/>
      <c r="H12" s="319"/>
      <c r="I12" s="335"/>
      <c r="J12" s="335"/>
      <c r="K12" s="335"/>
      <c r="L12" s="319"/>
    </row>
    <row r="13" spans="1:12" s="1" customFormat="1" ht="15.75" thickBot="1">
      <c r="A13" s="346"/>
      <c r="B13" s="319"/>
      <c r="C13" s="338"/>
      <c r="D13" s="322"/>
      <c r="E13" s="329"/>
      <c r="F13" s="330"/>
      <c r="G13" s="331"/>
      <c r="H13" s="322"/>
      <c r="I13" s="336"/>
      <c r="J13" s="336"/>
      <c r="K13" s="336"/>
      <c r="L13" s="319"/>
    </row>
    <row r="14" spans="1:12" s="2" customFormat="1" ht="13.5" thickBot="1">
      <c r="A14" s="181">
        <v>1</v>
      </c>
      <c r="B14" s="182">
        <v>2</v>
      </c>
      <c r="C14" s="183">
        <v>3</v>
      </c>
      <c r="D14" s="182">
        <v>4</v>
      </c>
      <c r="E14" s="332">
        <v>5</v>
      </c>
      <c r="F14" s="333"/>
      <c r="G14" s="334"/>
      <c r="H14" s="184">
        <v>6</v>
      </c>
      <c r="I14" s="185">
        <v>7</v>
      </c>
      <c r="J14" s="185">
        <v>8</v>
      </c>
      <c r="K14" s="268">
        <v>7</v>
      </c>
      <c r="L14" s="269">
        <v>7</v>
      </c>
    </row>
    <row r="15" spans="1:21" s="35" customFormat="1" ht="25.5">
      <c r="A15" s="225" t="s">
        <v>227</v>
      </c>
      <c r="B15" s="216" t="s">
        <v>217</v>
      </c>
      <c r="C15" s="51"/>
      <c r="D15" s="52"/>
      <c r="E15" s="53"/>
      <c r="F15" s="53"/>
      <c r="G15" s="54"/>
      <c r="H15" s="55"/>
      <c r="I15" s="56">
        <f>I16+I112</f>
        <v>788943.6000000001</v>
      </c>
      <c r="J15" s="203">
        <f>J16+J112</f>
        <v>2742.8</v>
      </c>
      <c r="K15" s="272">
        <f>K16+K112</f>
        <v>791686.4</v>
      </c>
      <c r="L15" s="62">
        <f>L16+L112</f>
        <v>791371.3</v>
      </c>
      <c r="R15" s="317"/>
      <c r="S15" s="317"/>
      <c r="T15" s="317"/>
      <c r="U15" s="317"/>
    </row>
    <row r="16" spans="1:12" s="21" customFormat="1" ht="12.75">
      <c r="A16" s="226" t="s">
        <v>184</v>
      </c>
      <c r="B16" s="217" t="s">
        <v>217</v>
      </c>
      <c r="C16" s="39" t="s">
        <v>180</v>
      </c>
      <c r="D16" s="58"/>
      <c r="E16" s="59"/>
      <c r="F16" s="59"/>
      <c r="G16" s="60"/>
      <c r="H16" s="61"/>
      <c r="I16" s="62">
        <f>I38+I74+I90+I17</f>
        <v>774702.3</v>
      </c>
      <c r="J16" s="204">
        <f>J38+J74+J90+J17</f>
        <v>3570.3</v>
      </c>
      <c r="K16" s="62">
        <f>K38+K74+K90+K17</f>
        <v>778272.6</v>
      </c>
      <c r="L16" s="62">
        <f>L38+L74+L90+L17</f>
        <v>778272.5</v>
      </c>
    </row>
    <row r="17" spans="1:12" s="21" customFormat="1" ht="12.75">
      <c r="A17" s="226" t="s">
        <v>294</v>
      </c>
      <c r="B17" s="217" t="s">
        <v>217</v>
      </c>
      <c r="C17" s="39" t="s">
        <v>180</v>
      </c>
      <c r="D17" s="58" t="s">
        <v>175</v>
      </c>
      <c r="E17" s="59"/>
      <c r="F17" s="59"/>
      <c r="G17" s="60"/>
      <c r="H17" s="61"/>
      <c r="I17" s="63">
        <f>I25+I18</f>
        <v>187206.4</v>
      </c>
      <c r="J17" s="205">
        <f>J25+J18</f>
        <v>1350.5</v>
      </c>
      <c r="K17" s="63">
        <f>K25+K18</f>
        <v>188556.9</v>
      </c>
      <c r="L17" s="63">
        <f>L25+L18</f>
        <v>188556.9</v>
      </c>
    </row>
    <row r="18" spans="1:12" s="21" customFormat="1" ht="38.25">
      <c r="A18" s="227" t="s">
        <v>19</v>
      </c>
      <c r="B18" s="217" t="s">
        <v>217</v>
      </c>
      <c r="C18" s="39" t="s">
        <v>180</v>
      </c>
      <c r="D18" s="58" t="s">
        <v>175</v>
      </c>
      <c r="E18" s="42" t="s">
        <v>21</v>
      </c>
      <c r="F18" s="42" t="s">
        <v>256</v>
      </c>
      <c r="G18" s="43" t="s">
        <v>257</v>
      </c>
      <c r="H18" s="44"/>
      <c r="I18" s="46">
        <f>I19+I22</f>
        <v>7839.7</v>
      </c>
      <c r="J18" s="83">
        <f>J19+J22</f>
        <v>0</v>
      </c>
      <c r="K18" s="46">
        <f>K19+K22</f>
        <v>7839.7</v>
      </c>
      <c r="L18" s="46">
        <f>L19+L22</f>
        <v>7839.7</v>
      </c>
    </row>
    <row r="19" spans="1:12" s="21" customFormat="1" ht="12.75">
      <c r="A19" s="227" t="s">
        <v>163</v>
      </c>
      <c r="B19" s="217" t="s">
        <v>217</v>
      </c>
      <c r="C19" s="39" t="s">
        <v>180</v>
      </c>
      <c r="D19" s="58" t="s">
        <v>175</v>
      </c>
      <c r="E19" s="48" t="s">
        <v>21</v>
      </c>
      <c r="F19" s="64" t="s">
        <v>256</v>
      </c>
      <c r="G19" s="65" t="s">
        <v>164</v>
      </c>
      <c r="H19" s="65"/>
      <c r="I19" s="46">
        <f>I20</f>
        <v>3000</v>
      </c>
      <c r="J19" s="83">
        <f>J20</f>
        <v>0</v>
      </c>
      <c r="K19" s="46">
        <v>3000</v>
      </c>
      <c r="L19" s="46">
        <v>3000</v>
      </c>
    </row>
    <row r="20" spans="1:12" s="21" customFormat="1" ht="25.5">
      <c r="A20" s="227" t="s">
        <v>77</v>
      </c>
      <c r="B20" s="217" t="s">
        <v>217</v>
      </c>
      <c r="C20" s="39" t="s">
        <v>180</v>
      </c>
      <c r="D20" s="58" t="s">
        <v>175</v>
      </c>
      <c r="E20" s="48" t="s">
        <v>21</v>
      </c>
      <c r="F20" s="64" t="s">
        <v>256</v>
      </c>
      <c r="G20" s="65" t="s">
        <v>164</v>
      </c>
      <c r="H20" s="65">
        <v>600</v>
      </c>
      <c r="I20" s="46">
        <f>I21</f>
        <v>3000</v>
      </c>
      <c r="J20" s="83">
        <f>J21</f>
        <v>0</v>
      </c>
      <c r="K20" s="46">
        <v>3000</v>
      </c>
      <c r="L20" s="46">
        <v>3000</v>
      </c>
    </row>
    <row r="21" spans="1:12" s="21" customFormat="1" ht="12.75">
      <c r="A21" s="227" t="s">
        <v>78</v>
      </c>
      <c r="B21" s="217" t="s">
        <v>217</v>
      </c>
      <c r="C21" s="39" t="s">
        <v>180</v>
      </c>
      <c r="D21" s="58" t="s">
        <v>175</v>
      </c>
      <c r="E21" s="48" t="s">
        <v>21</v>
      </c>
      <c r="F21" s="64" t="s">
        <v>256</v>
      </c>
      <c r="G21" s="65" t="s">
        <v>164</v>
      </c>
      <c r="H21" s="65" t="s">
        <v>79</v>
      </c>
      <c r="I21" s="46">
        <v>3000</v>
      </c>
      <c r="J21" s="83">
        <v>0</v>
      </c>
      <c r="K21" s="46">
        <f>J21+I21</f>
        <v>3000</v>
      </c>
      <c r="L21" s="46">
        <f>K21+J21</f>
        <v>3000</v>
      </c>
    </row>
    <row r="22" spans="1:12" s="20" customFormat="1" ht="12.75">
      <c r="A22" s="227" t="s">
        <v>253</v>
      </c>
      <c r="B22" s="217" t="s">
        <v>217</v>
      </c>
      <c r="C22" s="39" t="s">
        <v>180</v>
      </c>
      <c r="D22" s="58" t="s">
        <v>175</v>
      </c>
      <c r="E22" s="42" t="s">
        <v>21</v>
      </c>
      <c r="F22" s="42" t="s">
        <v>256</v>
      </c>
      <c r="G22" s="43" t="s">
        <v>20</v>
      </c>
      <c r="H22" s="44"/>
      <c r="I22" s="45">
        <f aca="true" t="shared" si="0" ref="I22:L23">I23</f>
        <v>4839.7</v>
      </c>
      <c r="J22" s="83">
        <f t="shared" si="0"/>
        <v>0</v>
      </c>
      <c r="K22" s="46">
        <f t="shared" si="0"/>
        <v>4839.7</v>
      </c>
      <c r="L22" s="46">
        <f t="shared" si="0"/>
        <v>4839.7</v>
      </c>
    </row>
    <row r="23" spans="1:12" s="20" customFormat="1" ht="25.5">
      <c r="A23" s="227" t="s">
        <v>77</v>
      </c>
      <c r="B23" s="217" t="s">
        <v>217</v>
      </c>
      <c r="C23" s="39" t="s">
        <v>180</v>
      </c>
      <c r="D23" s="58" t="s">
        <v>175</v>
      </c>
      <c r="E23" s="42" t="s">
        <v>21</v>
      </c>
      <c r="F23" s="66" t="s">
        <v>256</v>
      </c>
      <c r="G23" s="67" t="s">
        <v>20</v>
      </c>
      <c r="H23" s="65">
        <v>600</v>
      </c>
      <c r="I23" s="45">
        <f t="shared" si="0"/>
        <v>4839.7</v>
      </c>
      <c r="J23" s="83">
        <f t="shared" si="0"/>
        <v>0</v>
      </c>
      <c r="K23" s="46">
        <f t="shared" si="0"/>
        <v>4839.7</v>
      </c>
      <c r="L23" s="46">
        <f t="shared" si="0"/>
        <v>4839.7</v>
      </c>
    </row>
    <row r="24" spans="1:12" s="20" customFormat="1" ht="12.75">
      <c r="A24" s="227" t="s">
        <v>78</v>
      </c>
      <c r="B24" s="217" t="s">
        <v>217</v>
      </c>
      <c r="C24" s="39" t="s">
        <v>180</v>
      </c>
      <c r="D24" s="58" t="s">
        <v>175</v>
      </c>
      <c r="E24" s="42" t="s">
        <v>21</v>
      </c>
      <c r="F24" s="66" t="s">
        <v>256</v>
      </c>
      <c r="G24" s="67" t="s">
        <v>20</v>
      </c>
      <c r="H24" s="65" t="s">
        <v>79</v>
      </c>
      <c r="I24" s="45">
        <v>4839.7</v>
      </c>
      <c r="J24" s="83">
        <v>0</v>
      </c>
      <c r="K24" s="46">
        <f>I24+J24</f>
        <v>4839.7</v>
      </c>
      <c r="L24" s="46">
        <f>J24+K24</f>
        <v>4839.7</v>
      </c>
    </row>
    <row r="25" spans="1:12" s="21" customFormat="1" ht="12.75">
      <c r="A25" s="227" t="s">
        <v>104</v>
      </c>
      <c r="B25" s="217" t="s">
        <v>217</v>
      </c>
      <c r="C25" s="39" t="s">
        <v>180</v>
      </c>
      <c r="D25" s="58" t="s">
        <v>175</v>
      </c>
      <c r="E25" s="42" t="s">
        <v>32</v>
      </c>
      <c r="F25" s="42" t="s">
        <v>256</v>
      </c>
      <c r="G25" s="43" t="s">
        <v>257</v>
      </c>
      <c r="H25" s="44"/>
      <c r="I25" s="68">
        <f>I32+I35+I29+I26</f>
        <v>179366.69999999998</v>
      </c>
      <c r="J25" s="68">
        <f>J32+J35+J29+J26</f>
        <v>1350.5</v>
      </c>
      <c r="K25" s="63">
        <f>K32+K35+K29+K26</f>
        <v>180717.19999999998</v>
      </c>
      <c r="L25" s="63">
        <f>L32+L35+L29+L26</f>
        <v>180717.19999999998</v>
      </c>
    </row>
    <row r="26" spans="1:12" s="21" customFormat="1" ht="12.75">
      <c r="A26" s="233" t="s">
        <v>281</v>
      </c>
      <c r="B26" s="217" t="s">
        <v>217</v>
      </c>
      <c r="C26" s="39" t="s">
        <v>180</v>
      </c>
      <c r="D26" s="58" t="s">
        <v>175</v>
      </c>
      <c r="E26" s="42" t="s">
        <v>32</v>
      </c>
      <c r="F26" s="42" t="s">
        <v>256</v>
      </c>
      <c r="G26" s="43" t="s">
        <v>280</v>
      </c>
      <c r="H26" s="44"/>
      <c r="I26" s="68">
        <f>I27</f>
        <v>0</v>
      </c>
      <c r="J26" s="205">
        <f>J27</f>
        <v>286.5</v>
      </c>
      <c r="K26" s="63">
        <f>K27</f>
        <v>286.5</v>
      </c>
      <c r="L26" s="63">
        <f>L27</f>
        <v>286.5</v>
      </c>
    </row>
    <row r="27" spans="1:12" s="21" customFormat="1" ht="25.5">
      <c r="A27" s="227" t="s">
        <v>77</v>
      </c>
      <c r="B27" s="217" t="s">
        <v>217</v>
      </c>
      <c r="C27" s="39" t="s">
        <v>180</v>
      </c>
      <c r="D27" s="58" t="s">
        <v>175</v>
      </c>
      <c r="E27" s="42" t="s">
        <v>32</v>
      </c>
      <c r="F27" s="42" t="s">
        <v>256</v>
      </c>
      <c r="G27" s="43" t="s">
        <v>280</v>
      </c>
      <c r="H27" s="44" t="s">
        <v>291</v>
      </c>
      <c r="I27" s="68">
        <v>0</v>
      </c>
      <c r="J27" s="205">
        <f>J28</f>
        <v>286.5</v>
      </c>
      <c r="K27" s="63">
        <f>K28</f>
        <v>286.5</v>
      </c>
      <c r="L27" s="63">
        <f>L28</f>
        <v>286.5</v>
      </c>
    </row>
    <row r="28" spans="1:12" s="21" customFormat="1" ht="12.75">
      <c r="A28" s="227" t="s">
        <v>78</v>
      </c>
      <c r="B28" s="217" t="s">
        <v>217</v>
      </c>
      <c r="C28" s="39" t="s">
        <v>180</v>
      </c>
      <c r="D28" s="58" t="s">
        <v>175</v>
      </c>
      <c r="E28" s="42" t="s">
        <v>32</v>
      </c>
      <c r="F28" s="42" t="s">
        <v>256</v>
      </c>
      <c r="G28" s="43" t="s">
        <v>280</v>
      </c>
      <c r="H28" s="44" t="s">
        <v>79</v>
      </c>
      <c r="I28" s="68">
        <f>I27</f>
        <v>0</v>
      </c>
      <c r="J28" s="205">
        <v>286.5</v>
      </c>
      <c r="K28" s="63">
        <v>286.5</v>
      </c>
      <c r="L28" s="63">
        <v>286.5</v>
      </c>
    </row>
    <row r="29" spans="1:12" s="21" customFormat="1" ht="89.25">
      <c r="A29" s="228" t="s">
        <v>310</v>
      </c>
      <c r="B29" s="217" t="s">
        <v>217</v>
      </c>
      <c r="C29" s="39" t="s">
        <v>180</v>
      </c>
      <c r="D29" s="58" t="s">
        <v>175</v>
      </c>
      <c r="E29" s="42" t="s">
        <v>32</v>
      </c>
      <c r="F29" s="42" t="s">
        <v>256</v>
      </c>
      <c r="G29" s="43" t="s">
        <v>311</v>
      </c>
      <c r="H29" s="44"/>
      <c r="I29" s="68">
        <f aca="true" t="shared" si="1" ref="I29:L30">I30</f>
        <v>9309.4</v>
      </c>
      <c r="J29" s="205">
        <f t="shared" si="1"/>
        <v>1064</v>
      </c>
      <c r="K29" s="63">
        <f t="shared" si="1"/>
        <v>10373.4</v>
      </c>
      <c r="L29" s="63">
        <f t="shared" si="1"/>
        <v>10373.4</v>
      </c>
    </row>
    <row r="30" spans="1:12" s="21" customFormat="1" ht="25.5">
      <c r="A30" s="227" t="s">
        <v>77</v>
      </c>
      <c r="B30" s="217" t="s">
        <v>217</v>
      </c>
      <c r="C30" s="39" t="s">
        <v>180</v>
      </c>
      <c r="D30" s="58" t="s">
        <v>175</v>
      </c>
      <c r="E30" s="48" t="s">
        <v>32</v>
      </c>
      <c r="F30" s="64" t="s">
        <v>256</v>
      </c>
      <c r="G30" s="65" t="s">
        <v>311</v>
      </c>
      <c r="H30" s="65">
        <v>600</v>
      </c>
      <c r="I30" s="45">
        <f>I31</f>
        <v>9309.4</v>
      </c>
      <c r="J30" s="83">
        <f t="shared" si="1"/>
        <v>1064</v>
      </c>
      <c r="K30" s="46">
        <f t="shared" si="1"/>
        <v>10373.4</v>
      </c>
      <c r="L30" s="46">
        <f t="shared" si="1"/>
        <v>10373.4</v>
      </c>
    </row>
    <row r="31" spans="1:12" s="21" customFormat="1" ht="12.75">
      <c r="A31" s="227" t="s">
        <v>78</v>
      </c>
      <c r="B31" s="217" t="s">
        <v>217</v>
      </c>
      <c r="C31" s="39" t="s">
        <v>180</v>
      </c>
      <c r="D31" s="58" t="s">
        <v>175</v>
      </c>
      <c r="E31" s="48" t="s">
        <v>32</v>
      </c>
      <c r="F31" s="64" t="s">
        <v>256</v>
      </c>
      <c r="G31" s="65" t="s">
        <v>311</v>
      </c>
      <c r="H31" s="65" t="s">
        <v>79</v>
      </c>
      <c r="I31" s="45">
        <v>9309.4</v>
      </c>
      <c r="J31" s="83">
        <f>750+314</f>
        <v>1064</v>
      </c>
      <c r="K31" s="46">
        <f>J31+I31</f>
        <v>10373.4</v>
      </c>
      <c r="L31" s="46">
        <v>10373.4</v>
      </c>
    </row>
    <row r="32" spans="1:12" s="21" customFormat="1" ht="12.75">
      <c r="A32" s="227" t="s">
        <v>163</v>
      </c>
      <c r="B32" s="217" t="s">
        <v>217</v>
      </c>
      <c r="C32" s="39" t="s">
        <v>180</v>
      </c>
      <c r="D32" s="58" t="s">
        <v>175</v>
      </c>
      <c r="E32" s="42" t="s">
        <v>32</v>
      </c>
      <c r="F32" s="42" t="s">
        <v>256</v>
      </c>
      <c r="G32" s="43" t="s">
        <v>164</v>
      </c>
      <c r="H32" s="44"/>
      <c r="I32" s="68">
        <f aca="true" t="shared" si="2" ref="I32:L33">I33</f>
        <v>117000</v>
      </c>
      <c r="J32" s="205">
        <f>J33</f>
        <v>0</v>
      </c>
      <c r="K32" s="63">
        <f t="shared" si="2"/>
        <v>117000</v>
      </c>
      <c r="L32" s="63">
        <f t="shared" si="2"/>
        <v>117000</v>
      </c>
    </row>
    <row r="33" spans="1:12" s="21" customFormat="1" ht="25.5">
      <c r="A33" s="227" t="s">
        <v>77</v>
      </c>
      <c r="B33" s="217" t="s">
        <v>217</v>
      </c>
      <c r="C33" s="39" t="s">
        <v>180</v>
      </c>
      <c r="D33" s="58" t="s">
        <v>175</v>
      </c>
      <c r="E33" s="42" t="s">
        <v>32</v>
      </c>
      <c r="F33" s="66" t="s">
        <v>256</v>
      </c>
      <c r="G33" s="67" t="s">
        <v>164</v>
      </c>
      <c r="H33" s="65">
        <v>600</v>
      </c>
      <c r="I33" s="68">
        <f t="shared" si="2"/>
        <v>117000</v>
      </c>
      <c r="J33" s="205">
        <f t="shared" si="2"/>
        <v>0</v>
      </c>
      <c r="K33" s="63">
        <f t="shared" si="2"/>
        <v>117000</v>
      </c>
      <c r="L33" s="63">
        <f t="shared" si="2"/>
        <v>117000</v>
      </c>
    </row>
    <row r="34" spans="1:12" s="21" customFormat="1" ht="12.75">
      <c r="A34" s="227" t="s">
        <v>78</v>
      </c>
      <c r="B34" s="217" t="s">
        <v>217</v>
      </c>
      <c r="C34" s="39" t="s">
        <v>180</v>
      </c>
      <c r="D34" s="58" t="s">
        <v>175</v>
      </c>
      <c r="E34" s="42" t="s">
        <v>32</v>
      </c>
      <c r="F34" s="66" t="s">
        <v>256</v>
      </c>
      <c r="G34" s="67" t="s">
        <v>164</v>
      </c>
      <c r="H34" s="65" t="s">
        <v>79</v>
      </c>
      <c r="I34" s="68">
        <v>117000</v>
      </c>
      <c r="J34" s="205"/>
      <c r="K34" s="46">
        <f>I34+J34</f>
        <v>117000</v>
      </c>
      <c r="L34" s="46">
        <f>J34+K34</f>
        <v>117000</v>
      </c>
    </row>
    <row r="35" spans="1:12" s="21" customFormat="1" ht="25.5">
      <c r="A35" s="227" t="s">
        <v>289</v>
      </c>
      <c r="B35" s="217" t="s">
        <v>217</v>
      </c>
      <c r="C35" s="39" t="s">
        <v>180</v>
      </c>
      <c r="D35" s="58" t="s">
        <v>175</v>
      </c>
      <c r="E35" s="48" t="s">
        <v>32</v>
      </c>
      <c r="F35" s="64" t="s">
        <v>256</v>
      </c>
      <c r="G35" s="65" t="s">
        <v>290</v>
      </c>
      <c r="H35" s="65"/>
      <c r="I35" s="68">
        <f aca="true" t="shared" si="3" ref="I35:L36">I36</f>
        <v>53057.3</v>
      </c>
      <c r="J35" s="205">
        <f t="shared" si="3"/>
        <v>0</v>
      </c>
      <c r="K35" s="63">
        <f t="shared" si="3"/>
        <v>53057.3</v>
      </c>
      <c r="L35" s="63">
        <f t="shared" si="3"/>
        <v>53057.3</v>
      </c>
    </row>
    <row r="36" spans="1:12" s="21" customFormat="1" ht="25.5">
      <c r="A36" s="227" t="s">
        <v>77</v>
      </c>
      <c r="B36" s="217" t="s">
        <v>217</v>
      </c>
      <c r="C36" s="39" t="s">
        <v>180</v>
      </c>
      <c r="D36" s="58" t="s">
        <v>175</v>
      </c>
      <c r="E36" s="42" t="s">
        <v>32</v>
      </c>
      <c r="F36" s="66" t="s">
        <v>256</v>
      </c>
      <c r="G36" s="67" t="s">
        <v>290</v>
      </c>
      <c r="H36" s="65">
        <v>600</v>
      </c>
      <c r="I36" s="68">
        <f t="shared" si="3"/>
        <v>53057.3</v>
      </c>
      <c r="J36" s="205">
        <f t="shared" si="3"/>
        <v>0</v>
      </c>
      <c r="K36" s="63">
        <f t="shared" si="3"/>
        <v>53057.3</v>
      </c>
      <c r="L36" s="63">
        <f t="shared" si="3"/>
        <v>53057.3</v>
      </c>
    </row>
    <row r="37" spans="1:12" s="21" customFormat="1" ht="12.75">
      <c r="A37" s="227" t="s">
        <v>78</v>
      </c>
      <c r="B37" s="217" t="s">
        <v>217</v>
      </c>
      <c r="C37" s="39" t="s">
        <v>180</v>
      </c>
      <c r="D37" s="58" t="s">
        <v>175</v>
      </c>
      <c r="E37" s="42" t="s">
        <v>32</v>
      </c>
      <c r="F37" s="66" t="s">
        <v>256</v>
      </c>
      <c r="G37" s="67" t="s">
        <v>290</v>
      </c>
      <c r="H37" s="65" t="s">
        <v>79</v>
      </c>
      <c r="I37" s="68">
        <v>53057.3</v>
      </c>
      <c r="J37" s="205">
        <v>0</v>
      </c>
      <c r="K37" s="46">
        <f>I37+J37</f>
        <v>53057.3</v>
      </c>
      <c r="L37" s="46">
        <f>J37+K37</f>
        <v>53057.3</v>
      </c>
    </row>
    <row r="38" spans="1:12" s="27" customFormat="1" ht="12.75">
      <c r="A38" s="226" t="s">
        <v>196</v>
      </c>
      <c r="B38" s="217" t="s">
        <v>217</v>
      </c>
      <c r="C38" s="39" t="s">
        <v>180</v>
      </c>
      <c r="D38" s="58" t="s">
        <v>182</v>
      </c>
      <c r="E38" s="59"/>
      <c r="F38" s="59"/>
      <c r="G38" s="69"/>
      <c r="H38" s="70"/>
      <c r="I38" s="71">
        <f>I39+I46+I51+I58</f>
        <v>563632.2000000001</v>
      </c>
      <c r="J38" s="206">
        <f>J39+J46+J51+J58</f>
        <v>2219.8</v>
      </c>
      <c r="K38" s="72">
        <f>K39+K46+K51+K58</f>
        <v>565852</v>
      </c>
      <c r="L38" s="72">
        <f>L39+L46+L51+L58</f>
        <v>565852</v>
      </c>
    </row>
    <row r="39" spans="1:12" s="20" customFormat="1" ht="51">
      <c r="A39" s="229" t="s">
        <v>51</v>
      </c>
      <c r="B39" s="217" t="s">
        <v>217</v>
      </c>
      <c r="C39" s="39" t="s">
        <v>180</v>
      </c>
      <c r="D39" s="58" t="s">
        <v>182</v>
      </c>
      <c r="E39" s="73" t="s">
        <v>179</v>
      </c>
      <c r="F39" s="73" t="s">
        <v>256</v>
      </c>
      <c r="G39" s="74" t="s">
        <v>257</v>
      </c>
      <c r="H39" s="70"/>
      <c r="I39" s="72">
        <f>I43+I40</f>
        <v>2578.7</v>
      </c>
      <c r="J39" s="206">
        <f>J43+J40</f>
        <v>-1039</v>
      </c>
      <c r="K39" s="72">
        <f>K43+K40</f>
        <v>1539.7</v>
      </c>
      <c r="L39" s="72">
        <f>L43+L40</f>
        <v>1539.7</v>
      </c>
    </row>
    <row r="40" spans="1:12" s="20" customFormat="1" ht="38.25">
      <c r="A40" s="229" t="s">
        <v>321</v>
      </c>
      <c r="B40" s="217" t="s">
        <v>217</v>
      </c>
      <c r="C40" s="39" t="s">
        <v>180</v>
      </c>
      <c r="D40" s="58" t="s">
        <v>182</v>
      </c>
      <c r="E40" s="73" t="s">
        <v>179</v>
      </c>
      <c r="F40" s="73" t="s">
        <v>256</v>
      </c>
      <c r="G40" s="74" t="s">
        <v>322</v>
      </c>
      <c r="H40" s="70"/>
      <c r="I40" s="72">
        <f aca="true" t="shared" si="4" ref="I40:L41">I41</f>
        <v>2063</v>
      </c>
      <c r="J40" s="206">
        <f t="shared" si="4"/>
        <v>-1039</v>
      </c>
      <c r="K40" s="72">
        <f t="shared" si="4"/>
        <v>1024</v>
      </c>
      <c r="L40" s="72">
        <f t="shared" si="4"/>
        <v>1024</v>
      </c>
    </row>
    <row r="41" spans="1:12" s="20" customFormat="1" ht="25.5">
      <c r="A41" s="227" t="s">
        <v>77</v>
      </c>
      <c r="B41" s="217" t="s">
        <v>217</v>
      </c>
      <c r="C41" s="39" t="s">
        <v>180</v>
      </c>
      <c r="D41" s="58" t="s">
        <v>182</v>
      </c>
      <c r="E41" s="42" t="s">
        <v>179</v>
      </c>
      <c r="F41" s="66" t="s">
        <v>256</v>
      </c>
      <c r="G41" s="67" t="s">
        <v>322</v>
      </c>
      <c r="H41" s="65">
        <v>600</v>
      </c>
      <c r="I41" s="72">
        <f t="shared" si="4"/>
        <v>2063</v>
      </c>
      <c r="J41" s="206">
        <f t="shared" si="4"/>
        <v>-1039</v>
      </c>
      <c r="K41" s="72">
        <f t="shared" si="4"/>
        <v>1024</v>
      </c>
      <c r="L41" s="72">
        <f t="shared" si="4"/>
        <v>1024</v>
      </c>
    </row>
    <row r="42" spans="1:12" s="20" customFormat="1" ht="12.75">
      <c r="A42" s="227" t="s">
        <v>78</v>
      </c>
      <c r="B42" s="217" t="s">
        <v>217</v>
      </c>
      <c r="C42" s="39" t="s">
        <v>180</v>
      </c>
      <c r="D42" s="58" t="s">
        <v>182</v>
      </c>
      <c r="E42" s="42" t="s">
        <v>179</v>
      </c>
      <c r="F42" s="66" t="s">
        <v>256</v>
      </c>
      <c r="G42" s="67" t="s">
        <v>322</v>
      </c>
      <c r="H42" s="65" t="s">
        <v>79</v>
      </c>
      <c r="I42" s="71">
        <v>2063</v>
      </c>
      <c r="J42" s="206">
        <v>-1039</v>
      </c>
      <c r="K42" s="72">
        <f>I42+J42</f>
        <v>1024</v>
      </c>
      <c r="L42" s="72">
        <v>1024</v>
      </c>
    </row>
    <row r="43" spans="1:12" s="20" customFormat="1" ht="12.75">
      <c r="A43" s="230" t="s">
        <v>50</v>
      </c>
      <c r="B43" s="217" t="s">
        <v>217</v>
      </c>
      <c r="C43" s="39" t="s">
        <v>180</v>
      </c>
      <c r="D43" s="58" t="s">
        <v>182</v>
      </c>
      <c r="E43" s="42" t="s">
        <v>179</v>
      </c>
      <c r="F43" s="42" t="s">
        <v>256</v>
      </c>
      <c r="G43" s="75">
        <v>8018</v>
      </c>
      <c r="H43" s="44"/>
      <c r="I43" s="71">
        <f aca="true" t="shared" si="5" ref="I43:L44">I44</f>
        <v>515.7</v>
      </c>
      <c r="J43" s="206">
        <f t="shared" si="5"/>
        <v>0</v>
      </c>
      <c r="K43" s="72">
        <f t="shared" si="5"/>
        <v>515.7</v>
      </c>
      <c r="L43" s="72">
        <f t="shared" si="5"/>
        <v>515.7</v>
      </c>
    </row>
    <row r="44" spans="1:12" s="20" customFormat="1" ht="25.5">
      <c r="A44" s="227" t="s">
        <v>77</v>
      </c>
      <c r="B44" s="217" t="s">
        <v>217</v>
      </c>
      <c r="C44" s="39" t="s">
        <v>180</v>
      </c>
      <c r="D44" s="58" t="s">
        <v>182</v>
      </c>
      <c r="E44" s="42" t="s">
        <v>179</v>
      </c>
      <c r="F44" s="66" t="s">
        <v>256</v>
      </c>
      <c r="G44" s="67" t="s">
        <v>61</v>
      </c>
      <c r="H44" s="65">
        <v>600</v>
      </c>
      <c r="I44" s="45">
        <f t="shared" si="5"/>
        <v>515.7</v>
      </c>
      <c r="J44" s="83">
        <f t="shared" si="5"/>
        <v>0</v>
      </c>
      <c r="K44" s="46">
        <f t="shared" si="5"/>
        <v>515.7</v>
      </c>
      <c r="L44" s="46">
        <f t="shared" si="5"/>
        <v>515.7</v>
      </c>
    </row>
    <row r="45" spans="1:12" s="20" customFormat="1" ht="12.75">
      <c r="A45" s="227" t="s">
        <v>78</v>
      </c>
      <c r="B45" s="217" t="s">
        <v>217</v>
      </c>
      <c r="C45" s="39" t="s">
        <v>180</v>
      </c>
      <c r="D45" s="58" t="s">
        <v>182</v>
      </c>
      <c r="E45" s="42" t="s">
        <v>179</v>
      </c>
      <c r="F45" s="66" t="s">
        <v>256</v>
      </c>
      <c r="G45" s="67" t="s">
        <v>61</v>
      </c>
      <c r="H45" s="65" t="s">
        <v>79</v>
      </c>
      <c r="I45" s="45">
        <v>515.7</v>
      </c>
      <c r="J45" s="83">
        <v>0</v>
      </c>
      <c r="K45" s="46">
        <f>I45+J45</f>
        <v>515.7</v>
      </c>
      <c r="L45" s="46">
        <f>J45+K45</f>
        <v>515.7</v>
      </c>
    </row>
    <row r="46" spans="1:12" s="20" customFormat="1" ht="38.25">
      <c r="A46" s="231" t="s">
        <v>72</v>
      </c>
      <c r="B46" s="217" t="s">
        <v>217</v>
      </c>
      <c r="C46" s="39" t="s">
        <v>180</v>
      </c>
      <c r="D46" s="58" t="s">
        <v>182</v>
      </c>
      <c r="E46" s="73" t="s">
        <v>180</v>
      </c>
      <c r="F46" s="73" t="s">
        <v>256</v>
      </c>
      <c r="G46" s="74" t="s">
        <v>257</v>
      </c>
      <c r="H46" s="76"/>
      <c r="I46" s="45">
        <f aca="true" t="shared" si="6" ref="I46:J49">I47</f>
        <v>110</v>
      </c>
      <c r="J46" s="83">
        <f t="shared" si="6"/>
        <v>0</v>
      </c>
      <c r="K46" s="46">
        <f aca="true" t="shared" si="7" ref="K46:L49">K47</f>
        <v>110</v>
      </c>
      <c r="L46" s="46">
        <f t="shared" si="7"/>
        <v>110</v>
      </c>
    </row>
    <row r="47" spans="1:12" s="20" customFormat="1" ht="38.25">
      <c r="A47" s="232" t="s">
        <v>56</v>
      </c>
      <c r="B47" s="217" t="s">
        <v>217</v>
      </c>
      <c r="C47" s="39" t="s">
        <v>180</v>
      </c>
      <c r="D47" s="58" t="s">
        <v>182</v>
      </c>
      <c r="E47" s="77" t="s">
        <v>180</v>
      </c>
      <c r="F47" s="77" t="s">
        <v>255</v>
      </c>
      <c r="G47" s="78" t="s">
        <v>257</v>
      </c>
      <c r="H47" s="79"/>
      <c r="I47" s="68">
        <f t="shared" si="6"/>
        <v>110</v>
      </c>
      <c r="J47" s="205">
        <f t="shared" si="6"/>
        <v>0</v>
      </c>
      <c r="K47" s="63">
        <f t="shared" si="7"/>
        <v>110</v>
      </c>
      <c r="L47" s="63">
        <f t="shared" si="7"/>
        <v>110</v>
      </c>
    </row>
    <row r="48" spans="1:12" s="20" customFormat="1" ht="12.75">
      <c r="A48" s="232" t="s">
        <v>253</v>
      </c>
      <c r="B48" s="217" t="s">
        <v>217</v>
      </c>
      <c r="C48" s="39" t="s">
        <v>180</v>
      </c>
      <c r="D48" s="58" t="s">
        <v>182</v>
      </c>
      <c r="E48" s="77" t="s">
        <v>180</v>
      </c>
      <c r="F48" s="77" t="s">
        <v>255</v>
      </c>
      <c r="G48" s="78" t="s">
        <v>20</v>
      </c>
      <c r="H48" s="79"/>
      <c r="I48" s="68">
        <f t="shared" si="6"/>
        <v>110</v>
      </c>
      <c r="J48" s="205">
        <f t="shared" si="6"/>
        <v>0</v>
      </c>
      <c r="K48" s="63">
        <f t="shared" si="7"/>
        <v>110</v>
      </c>
      <c r="L48" s="63">
        <f t="shared" si="7"/>
        <v>110</v>
      </c>
    </row>
    <row r="49" spans="1:12" s="20" customFormat="1" ht="25.5">
      <c r="A49" s="227" t="s">
        <v>77</v>
      </c>
      <c r="B49" s="217" t="s">
        <v>217</v>
      </c>
      <c r="C49" s="39" t="s">
        <v>180</v>
      </c>
      <c r="D49" s="58" t="s">
        <v>182</v>
      </c>
      <c r="E49" s="77" t="s">
        <v>180</v>
      </c>
      <c r="F49" s="77" t="s">
        <v>255</v>
      </c>
      <c r="G49" s="78" t="s">
        <v>20</v>
      </c>
      <c r="H49" s="65">
        <v>600</v>
      </c>
      <c r="I49" s="68">
        <f t="shared" si="6"/>
        <v>110</v>
      </c>
      <c r="J49" s="205">
        <f t="shared" si="6"/>
        <v>0</v>
      </c>
      <c r="K49" s="63">
        <f t="shared" si="7"/>
        <v>110</v>
      </c>
      <c r="L49" s="63">
        <f t="shared" si="7"/>
        <v>110</v>
      </c>
    </row>
    <row r="50" spans="1:24" s="20" customFormat="1" ht="12.75">
      <c r="A50" s="227" t="s">
        <v>78</v>
      </c>
      <c r="B50" s="217" t="s">
        <v>217</v>
      </c>
      <c r="C50" s="39" t="s">
        <v>180</v>
      </c>
      <c r="D50" s="58" t="s">
        <v>182</v>
      </c>
      <c r="E50" s="77" t="s">
        <v>180</v>
      </c>
      <c r="F50" s="77" t="s">
        <v>255</v>
      </c>
      <c r="G50" s="78" t="s">
        <v>20</v>
      </c>
      <c r="H50" s="65" t="s">
        <v>79</v>
      </c>
      <c r="I50" s="68">
        <v>110</v>
      </c>
      <c r="J50" s="205">
        <v>0</v>
      </c>
      <c r="K50" s="46">
        <f>I50+J50</f>
        <v>110</v>
      </c>
      <c r="L50" s="46">
        <f>J50+K50</f>
        <v>110</v>
      </c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12" s="25" customFormat="1" ht="38.25">
      <c r="A51" s="227" t="s">
        <v>19</v>
      </c>
      <c r="B51" s="217" t="s">
        <v>217</v>
      </c>
      <c r="C51" s="39" t="s">
        <v>180</v>
      </c>
      <c r="D51" s="58" t="s">
        <v>182</v>
      </c>
      <c r="E51" s="42" t="s">
        <v>21</v>
      </c>
      <c r="F51" s="42" t="s">
        <v>256</v>
      </c>
      <c r="G51" s="43" t="s">
        <v>257</v>
      </c>
      <c r="H51" s="44"/>
      <c r="I51" s="45">
        <f>I55+I52</f>
        <v>15284.3</v>
      </c>
      <c r="J51" s="83">
        <f>J55+J52</f>
        <v>0</v>
      </c>
      <c r="K51" s="46">
        <f>K55+K52</f>
        <v>15284.3</v>
      </c>
      <c r="L51" s="46">
        <f>L55+L52</f>
        <v>15284.3</v>
      </c>
    </row>
    <row r="52" spans="1:12" s="25" customFormat="1" ht="12.75">
      <c r="A52" s="227" t="s">
        <v>163</v>
      </c>
      <c r="B52" s="217" t="s">
        <v>217</v>
      </c>
      <c r="C52" s="39" t="s">
        <v>180</v>
      </c>
      <c r="D52" s="58" t="s">
        <v>182</v>
      </c>
      <c r="E52" s="48" t="s">
        <v>21</v>
      </c>
      <c r="F52" s="64" t="s">
        <v>256</v>
      </c>
      <c r="G52" s="65" t="s">
        <v>164</v>
      </c>
      <c r="H52" s="65"/>
      <c r="I52" s="45">
        <f aca="true" t="shared" si="8" ref="I52:L53">I53</f>
        <v>9700</v>
      </c>
      <c r="J52" s="83">
        <f t="shared" si="8"/>
        <v>0</v>
      </c>
      <c r="K52" s="46">
        <f t="shared" si="8"/>
        <v>9700</v>
      </c>
      <c r="L52" s="46">
        <f t="shared" si="8"/>
        <v>9700</v>
      </c>
    </row>
    <row r="53" spans="1:12" s="25" customFormat="1" ht="25.5">
      <c r="A53" s="227" t="s">
        <v>77</v>
      </c>
      <c r="B53" s="217" t="s">
        <v>217</v>
      </c>
      <c r="C53" s="39" t="s">
        <v>180</v>
      </c>
      <c r="D53" s="58" t="s">
        <v>182</v>
      </c>
      <c r="E53" s="48" t="s">
        <v>21</v>
      </c>
      <c r="F53" s="64" t="s">
        <v>256</v>
      </c>
      <c r="G53" s="65" t="s">
        <v>164</v>
      </c>
      <c r="H53" s="65">
        <v>600</v>
      </c>
      <c r="I53" s="45">
        <f t="shared" si="8"/>
        <v>9700</v>
      </c>
      <c r="J53" s="83">
        <f t="shared" si="8"/>
        <v>0</v>
      </c>
      <c r="K53" s="46">
        <f t="shared" si="8"/>
        <v>9700</v>
      </c>
      <c r="L53" s="46">
        <f t="shared" si="8"/>
        <v>9700</v>
      </c>
    </row>
    <row r="54" spans="1:12" s="25" customFormat="1" ht="12.75">
      <c r="A54" s="227" t="s">
        <v>78</v>
      </c>
      <c r="B54" s="217" t="s">
        <v>217</v>
      </c>
      <c r="C54" s="39" t="s">
        <v>180</v>
      </c>
      <c r="D54" s="58" t="s">
        <v>182</v>
      </c>
      <c r="E54" s="48" t="s">
        <v>21</v>
      </c>
      <c r="F54" s="64" t="s">
        <v>256</v>
      </c>
      <c r="G54" s="65" t="s">
        <v>164</v>
      </c>
      <c r="H54" s="65" t="s">
        <v>79</v>
      </c>
      <c r="I54" s="45">
        <v>9700</v>
      </c>
      <c r="J54" s="83">
        <v>0</v>
      </c>
      <c r="K54" s="46">
        <f>J54+I54</f>
        <v>9700</v>
      </c>
      <c r="L54" s="46">
        <f>K54+J54</f>
        <v>9700</v>
      </c>
    </row>
    <row r="55" spans="1:12" s="20" customFormat="1" ht="12.75">
      <c r="A55" s="227" t="s">
        <v>253</v>
      </c>
      <c r="B55" s="217" t="s">
        <v>217</v>
      </c>
      <c r="C55" s="39" t="s">
        <v>180</v>
      </c>
      <c r="D55" s="58" t="s">
        <v>182</v>
      </c>
      <c r="E55" s="42" t="s">
        <v>21</v>
      </c>
      <c r="F55" s="42" t="s">
        <v>256</v>
      </c>
      <c r="G55" s="43" t="s">
        <v>20</v>
      </c>
      <c r="H55" s="44"/>
      <c r="I55" s="45">
        <f aca="true" t="shared" si="9" ref="I55:L56">I56</f>
        <v>5584.3</v>
      </c>
      <c r="J55" s="83">
        <f t="shared" si="9"/>
        <v>0</v>
      </c>
      <c r="K55" s="46">
        <f t="shared" si="9"/>
        <v>5584.3</v>
      </c>
      <c r="L55" s="46">
        <f t="shared" si="9"/>
        <v>5584.3</v>
      </c>
    </row>
    <row r="56" spans="1:12" s="20" customFormat="1" ht="25.5">
      <c r="A56" s="227" t="s">
        <v>77</v>
      </c>
      <c r="B56" s="217" t="s">
        <v>217</v>
      </c>
      <c r="C56" s="39" t="s">
        <v>180</v>
      </c>
      <c r="D56" s="58" t="s">
        <v>182</v>
      </c>
      <c r="E56" s="42" t="s">
        <v>21</v>
      </c>
      <c r="F56" s="66" t="s">
        <v>256</v>
      </c>
      <c r="G56" s="67" t="s">
        <v>20</v>
      </c>
      <c r="H56" s="65">
        <v>600</v>
      </c>
      <c r="I56" s="45">
        <f t="shared" si="9"/>
        <v>5584.3</v>
      </c>
      <c r="J56" s="83">
        <f t="shared" si="9"/>
        <v>0</v>
      </c>
      <c r="K56" s="46">
        <f t="shared" si="9"/>
        <v>5584.3</v>
      </c>
      <c r="L56" s="46">
        <f t="shared" si="9"/>
        <v>5584.3</v>
      </c>
    </row>
    <row r="57" spans="1:12" s="20" customFormat="1" ht="12.75">
      <c r="A57" s="227" t="s">
        <v>78</v>
      </c>
      <c r="B57" s="217" t="s">
        <v>217</v>
      </c>
      <c r="C57" s="39" t="s">
        <v>180</v>
      </c>
      <c r="D57" s="58" t="s">
        <v>182</v>
      </c>
      <c r="E57" s="42" t="s">
        <v>21</v>
      </c>
      <c r="F57" s="66" t="s">
        <v>256</v>
      </c>
      <c r="G57" s="67" t="s">
        <v>20</v>
      </c>
      <c r="H57" s="65" t="s">
        <v>79</v>
      </c>
      <c r="I57" s="45">
        <v>5584.3</v>
      </c>
      <c r="J57" s="83">
        <v>0</v>
      </c>
      <c r="K57" s="46">
        <f>I57+J57</f>
        <v>5584.3</v>
      </c>
      <c r="L57" s="46">
        <f>J57+K57</f>
        <v>5584.3</v>
      </c>
    </row>
    <row r="58" spans="1:12" s="22" customFormat="1" ht="12.75">
      <c r="A58" s="227" t="s">
        <v>104</v>
      </c>
      <c r="B58" s="217" t="s">
        <v>217</v>
      </c>
      <c r="C58" s="39" t="s">
        <v>180</v>
      </c>
      <c r="D58" s="58" t="s">
        <v>182</v>
      </c>
      <c r="E58" s="42" t="s">
        <v>32</v>
      </c>
      <c r="F58" s="42" t="s">
        <v>256</v>
      </c>
      <c r="G58" s="43" t="s">
        <v>257</v>
      </c>
      <c r="H58" s="44"/>
      <c r="I58" s="45">
        <f>I65+I68+I71+I62+I59</f>
        <v>545659.2000000001</v>
      </c>
      <c r="J58" s="45">
        <f>J65+J68+J71+J62+J59</f>
        <v>3258.8</v>
      </c>
      <c r="K58" s="46">
        <f>K65+K68+K71+K62+K59</f>
        <v>548918</v>
      </c>
      <c r="L58" s="46">
        <f>L65+L68+L71+L62+L59</f>
        <v>548918</v>
      </c>
    </row>
    <row r="59" spans="1:12" s="22" customFormat="1" ht="12.75">
      <c r="A59" s="233" t="s">
        <v>281</v>
      </c>
      <c r="B59" s="217" t="s">
        <v>217</v>
      </c>
      <c r="C59" s="39" t="s">
        <v>180</v>
      </c>
      <c r="D59" s="58" t="s">
        <v>182</v>
      </c>
      <c r="E59" s="42" t="s">
        <v>32</v>
      </c>
      <c r="F59" s="42" t="s">
        <v>256</v>
      </c>
      <c r="G59" s="43" t="s">
        <v>280</v>
      </c>
      <c r="H59" s="44"/>
      <c r="I59" s="45">
        <f aca="true" t="shared" si="10" ref="I59:L60">I60</f>
        <v>40.8</v>
      </c>
      <c r="J59" s="83">
        <f t="shared" si="10"/>
        <v>0</v>
      </c>
      <c r="K59" s="46">
        <f t="shared" si="10"/>
        <v>40.8</v>
      </c>
      <c r="L59" s="46">
        <f t="shared" si="10"/>
        <v>40.8</v>
      </c>
    </row>
    <row r="60" spans="1:12" s="22" customFormat="1" ht="25.5">
      <c r="A60" s="227" t="s">
        <v>77</v>
      </c>
      <c r="B60" s="217" t="s">
        <v>217</v>
      </c>
      <c r="C60" s="39" t="s">
        <v>180</v>
      </c>
      <c r="D60" s="58" t="s">
        <v>182</v>
      </c>
      <c r="E60" s="42" t="s">
        <v>32</v>
      </c>
      <c r="F60" s="42" t="s">
        <v>256</v>
      </c>
      <c r="G60" s="43" t="s">
        <v>280</v>
      </c>
      <c r="H60" s="44" t="s">
        <v>291</v>
      </c>
      <c r="I60" s="45">
        <f t="shared" si="10"/>
        <v>40.8</v>
      </c>
      <c r="J60" s="83">
        <f t="shared" si="10"/>
        <v>0</v>
      </c>
      <c r="K60" s="46">
        <f t="shared" si="10"/>
        <v>40.8</v>
      </c>
      <c r="L60" s="46">
        <f t="shared" si="10"/>
        <v>40.8</v>
      </c>
    </row>
    <row r="61" spans="1:12" s="22" customFormat="1" ht="12.75">
      <c r="A61" s="227" t="s">
        <v>78</v>
      </c>
      <c r="B61" s="217" t="s">
        <v>217</v>
      </c>
      <c r="C61" s="39" t="s">
        <v>180</v>
      </c>
      <c r="D61" s="58" t="s">
        <v>182</v>
      </c>
      <c r="E61" s="42" t="s">
        <v>32</v>
      </c>
      <c r="F61" s="42" t="s">
        <v>256</v>
      </c>
      <c r="G61" s="43" t="s">
        <v>280</v>
      </c>
      <c r="H61" s="44" t="s">
        <v>79</v>
      </c>
      <c r="I61" s="45">
        <v>40.8</v>
      </c>
      <c r="J61" s="83">
        <v>0</v>
      </c>
      <c r="K61" s="46">
        <v>40.8</v>
      </c>
      <c r="L61" s="46">
        <v>40.8</v>
      </c>
    </row>
    <row r="62" spans="1:12" s="21" customFormat="1" ht="89.25">
      <c r="A62" s="228" t="s">
        <v>310</v>
      </c>
      <c r="B62" s="217" t="s">
        <v>217</v>
      </c>
      <c r="C62" s="39" t="s">
        <v>180</v>
      </c>
      <c r="D62" s="58" t="s">
        <v>182</v>
      </c>
      <c r="E62" s="42" t="s">
        <v>32</v>
      </c>
      <c r="F62" s="42" t="s">
        <v>256</v>
      </c>
      <c r="G62" s="43" t="s">
        <v>311</v>
      </c>
      <c r="H62" s="44"/>
      <c r="I62" s="68">
        <f aca="true" t="shared" si="11" ref="I62:L63">I63</f>
        <v>24235.7</v>
      </c>
      <c r="J62" s="205">
        <f t="shared" si="11"/>
        <v>3258.8</v>
      </c>
      <c r="K62" s="63">
        <f t="shared" si="11"/>
        <v>27494.5</v>
      </c>
      <c r="L62" s="63">
        <f t="shared" si="11"/>
        <v>27494.5</v>
      </c>
    </row>
    <row r="63" spans="1:12" s="21" customFormat="1" ht="25.5">
      <c r="A63" s="227" t="s">
        <v>77</v>
      </c>
      <c r="B63" s="217" t="s">
        <v>217</v>
      </c>
      <c r="C63" s="39" t="s">
        <v>180</v>
      </c>
      <c r="D63" s="58" t="s">
        <v>182</v>
      </c>
      <c r="E63" s="48" t="s">
        <v>32</v>
      </c>
      <c r="F63" s="64" t="s">
        <v>256</v>
      </c>
      <c r="G63" s="65" t="s">
        <v>311</v>
      </c>
      <c r="H63" s="65">
        <v>600</v>
      </c>
      <c r="I63" s="45">
        <f t="shared" si="11"/>
        <v>24235.7</v>
      </c>
      <c r="J63" s="83">
        <f t="shared" si="11"/>
        <v>3258.8</v>
      </c>
      <c r="K63" s="46">
        <f t="shared" si="11"/>
        <v>27494.5</v>
      </c>
      <c r="L63" s="46">
        <f t="shared" si="11"/>
        <v>27494.5</v>
      </c>
    </row>
    <row r="64" spans="1:12" s="21" customFormat="1" ht="12.75">
      <c r="A64" s="227" t="s">
        <v>78</v>
      </c>
      <c r="B64" s="217" t="s">
        <v>217</v>
      </c>
      <c r="C64" s="39" t="s">
        <v>180</v>
      </c>
      <c r="D64" s="58" t="s">
        <v>182</v>
      </c>
      <c r="E64" s="48" t="s">
        <v>32</v>
      </c>
      <c r="F64" s="64" t="s">
        <v>256</v>
      </c>
      <c r="G64" s="65" t="s">
        <v>311</v>
      </c>
      <c r="H64" s="65" t="s">
        <v>79</v>
      </c>
      <c r="I64" s="45">
        <v>24235.7</v>
      </c>
      <c r="J64" s="83">
        <f>2258.8+1000</f>
        <v>3258.8</v>
      </c>
      <c r="K64" s="46">
        <f>J64+I64</f>
        <v>27494.5</v>
      </c>
      <c r="L64" s="46">
        <v>27494.5</v>
      </c>
    </row>
    <row r="65" spans="1:12" s="22" customFormat="1" ht="12.75">
      <c r="A65" s="227" t="s">
        <v>163</v>
      </c>
      <c r="B65" s="217" t="s">
        <v>217</v>
      </c>
      <c r="C65" s="39" t="s">
        <v>180</v>
      </c>
      <c r="D65" s="58" t="s">
        <v>182</v>
      </c>
      <c r="E65" s="42" t="s">
        <v>32</v>
      </c>
      <c r="F65" s="42" t="s">
        <v>256</v>
      </c>
      <c r="G65" s="43" t="s">
        <v>164</v>
      </c>
      <c r="H65" s="44"/>
      <c r="I65" s="45">
        <f aca="true" t="shared" si="12" ref="I65:L66">I66</f>
        <v>364557.8</v>
      </c>
      <c r="J65" s="83">
        <f t="shared" si="12"/>
        <v>0</v>
      </c>
      <c r="K65" s="46">
        <f t="shared" si="12"/>
        <v>364557.8</v>
      </c>
      <c r="L65" s="46">
        <f t="shared" si="12"/>
        <v>364557.8</v>
      </c>
    </row>
    <row r="66" spans="1:12" s="20" customFormat="1" ht="25.5">
      <c r="A66" s="227" t="s">
        <v>77</v>
      </c>
      <c r="B66" s="217" t="s">
        <v>217</v>
      </c>
      <c r="C66" s="39" t="s">
        <v>180</v>
      </c>
      <c r="D66" s="58" t="s">
        <v>182</v>
      </c>
      <c r="E66" s="42" t="s">
        <v>32</v>
      </c>
      <c r="F66" s="66" t="s">
        <v>256</v>
      </c>
      <c r="G66" s="67" t="s">
        <v>164</v>
      </c>
      <c r="H66" s="65">
        <v>600</v>
      </c>
      <c r="I66" s="45">
        <f t="shared" si="12"/>
        <v>364557.8</v>
      </c>
      <c r="J66" s="83">
        <f t="shared" si="12"/>
        <v>0</v>
      </c>
      <c r="K66" s="46">
        <f t="shared" si="12"/>
        <v>364557.8</v>
      </c>
      <c r="L66" s="46">
        <f t="shared" si="12"/>
        <v>364557.8</v>
      </c>
    </row>
    <row r="67" spans="1:12" s="20" customFormat="1" ht="12.75">
      <c r="A67" s="227" t="s">
        <v>78</v>
      </c>
      <c r="B67" s="217" t="s">
        <v>217</v>
      </c>
      <c r="C67" s="39" t="s">
        <v>180</v>
      </c>
      <c r="D67" s="58" t="s">
        <v>182</v>
      </c>
      <c r="E67" s="42" t="s">
        <v>32</v>
      </c>
      <c r="F67" s="66" t="s">
        <v>256</v>
      </c>
      <c r="G67" s="67" t="s">
        <v>164</v>
      </c>
      <c r="H67" s="65" t="s">
        <v>79</v>
      </c>
      <c r="I67" s="45">
        <v>364557.8</v>
      </c>
      <c r="J67" s="83">
        <v>0</v>
      </c>
      <c r="K67" s="46">
        <f>I67+J67</f>
        <v>364557.8</v>
      </c>
      <c r="L67" s="46">
        <f>J67+K67</f>
        <v>364557.8</v>
      </c>
    </row>
    <row r="68" spans="1:12" s="22" customFormat="1" ht="25.5">
      <c r="A68" s="227" t="s">
        <v>289</v>
      </c>
      <c r="B68" s="217" t="s">
        <v>217</v>
      </c>
      <c r="C68" s="39" t="s">
        <v>180</v>
      </c>
      <c r="D68" s="58" t="s">
        <v>182</v>
      </c>
      <c r="E68" s="48" t="s">
        <v>32</v>
      </c>
      <c r="F68" s="64" t="s">
        <v>256</v>
      </c>
      <c r="G68" s="65" t="s">
        <v>290</v>
      </c>
      <c r="H68" s="65"/>
      <c r="I68" s="45">
        <f aca="true" t="shared" si="13" ref="I68:L69">I69</f>
        <v>133783.7</v>
      </c>
      <c r="J68" s="83">
        <f t="shared" si="13"/>
        <v>0</v>
      </c>
      <c r="K68" s="46">
        <f t="shared" si="13"/>
        <v>133783.7</v>
      </c>
      <c r="L68" s="46">
        <f t="shared" si="13"/>
        <v>133783.7</v>
      </c>
    </row>
    <row r="69" spans="1:12" s="22" customFormat="1" ht="25.5">
      <c r="A69" s="227" t="s">
        <v>77</v>
      </c>
      <c r="B69" s="217" t="s">
        <v>217</v>
      </c>
      <c r="C69" s="39" t="s">
        <v>180</v>
      </c>
      <c r="D69" s="58" t="s">
        <v>182</v>
      </c>
      <c r="E69" s="42" t="s">
        <v>32</v>
      </c>
      <c r="F69" s="66" t="s">
        <v>256</v>
      </c>
      <c r="G69" s="67" t="s">
        <v>290</v>
      </c>
      <c r="H69" s="65">
        <v>600</v>
      </c>
      <c r="I69" s="45">
        <f t="shared" si="13"/>
        <v>133783.7</v>
      </c>
      <c r="J69" s="83">
        <f t="shared" si="13"/>
        <v>0</v>
      </c>
      <c r="K69" s="46">
        <f t="shared" si="13"/>
        <v>133783.7</v>
      </c>
      <c r="L69" s="46">
        <f t="shared" si="13"/>
        <v>133783.7</v>
      </c>
    </row>
    <row r="70" spans="1:12" s="22" customFormat="1" ht="12.75">
      <c r="A70" s="227" t="s">
        <v>78</v>
      </c>
      <c r="B70" s="217" t="s">
        <v>217</v>
      </c>
      <c r="C70" s="39" t="s">
        <v>180</v>
      </c>
      <c r="D70" s="58" t="s">
        <v>182</v>
      </c>
      <c r="E70" s="42" t="s">
        <v>32</v>
      </c>
      <c r="F70" s="66" t="s">
        <v>256</v>
      </c>
      <c r="G70" s="67" t="s">
        <v>290</v>
      </c>
      <c r="H70" s="65" t="s">
        <v>79</v>
      </c>
      <c r="I70" s="45">
        <v>133783.7</v>
      </c>
      <c r="J70" s="83">
        <v>0</v>
      </c>
      <c r="K70" s="46">
        <f>I70+J70</f>
        <v>133783.7</v>
      </c>
      <c r="L70" s="46">
        <f>J70+K70</f>
        <v>133783.7</v>
      </c>
    </row>
    <row r="71" spans="1:12" s="22" customFormat="1" ht="38.25">
      <c r="A71" s="227" t="s">
        <v>292</v>
      </c>
      <c r="B71" s="217" t="s">
        <v>217</v>
      </c>
      <c r="C71" s="39" t="s">
        <v>180</v>
      </c>
      <c r="D71" s="58" t="s">
        <v>182</v>
      </c>
      <c r="E71" s="42" t="s">
        <v>32</v>
      </c>
      <c r="F71" s="66" t="s">
        <v>256</v>
      </c>
      <c r="G71" s="67" t="s">
        <v>293</v>
      </c>
      <c r="H71" s="65"/>
      <c r="I71" s="45">
        <f aca="true" t="shared" si="14" ref="I71:L72">I72</f>
        <v>23041.2</v>
      </c>
      <c r="J71" s="83">
        <f t="shared" si="14"/>
        <v>0</v>
      </c>
      <c r="K71" s="46">
        <f t="shared" si="14"/>
        <v>23041.2</v>
      </c>
      <c r="L71" s="46">
        <f t="shared" si="14"/>
        <v>23041.2</v>
      </c>
    </row>
    <row r="72" spans="1:12" s="22" customFormat="1" ht="25.5">
      <c r="A72" s="227" t="s">
        <v>77</v>
      </c>
      <c r="B72" s="217" t="s">
        <v>217</v>
      </c>
      <c r="C72" s="39" t="s">
        <v>180</v>
      </c>
      <c r="D72" s="58" t="s">
        <v>182</v>
      </c>
      <c r="E72" s="42" t="s">
        <v>32</v>
      </c>
      <c r="F72" s="66" t="s">
        <v>256</v>
      </c>
      <c r="G72" s="67" t="s">
        <v>293</v>
      </c>
      <c r="H72" s="65">
        <v>600</v>
      </c>
      <c r="I72" s="45">
        <f t="shared" si="14"/>
        <v>23041.2</v>
      </c>
      <c r="J72" s="83">
        <f t="shared" si="14"/>
        <v>0</v>
      </c>
      <c r="K72" s="46">
        <f t="shared" si="14"/>
        <v>23041.2</v>
      </c>
      <c r="L72" s="46">
        <f t="shared" si="14"/>
        <v>23041.2</v>
      </c>
    </row>
    <row r="73" spans="1:12" s="22" customFormat="1" ht="12.75">
      <c r="A73" s="227" t="s">
        <v>78</v>
      </c>
      <c r="B73" s="217" t="s">
        <v>217</v>
      </c>
      <c r="C73" s="39" t="s">
        <v>180</v>
      </c>
      <c r="D73" s="58" t="s">
        <v>182</v>
      </c>
      <c r="E73" s="42" t="s">
        <v>32</v>
      </c>
      <c r="F73" s="66" t="s">
        <v>256</v>
      </c>
      <c r="G73" s="67" t="s">
        <v>293</v>
      </c>
      <c r="H73" s="65" t="s">
        <v>79</v>
      </c>
      <c r="I73" s="45">
        <v>23041.2</v>
      </c>
      <c r="J73" s="83"/>
      <c r="K73" s="46">
        <f>I73+J73</f>
        <v>23041.2</v>
      </c>
      <c r="L73" s="46">
        <f>J73+K73</f>
        <v>23041.2</v>
      </c>
    </row>
    <row r="74" spans="1:12" s="28" customFormat="1" ht="12.75">
      <c r="A74" s="226" t="s">
        <v>205</v>
      </c>
      <c r="B74" s="217" t="s">
        <v>217</v>
      </c>
      <c r="C74" s="40" t="s">
        <v>180</v>
      </c>
      <c r="D74" s="41" t="s">
        <v>180</v>
      </c>
      <c r="E74" s="80"/>
      <c r="F74" s="80"/>
      <c r="G74" s="81"/>
      <c r="H74" s="82"/>
      <c r="I74" s="71">
        <f>I75</f>
        <v>5529.2</v>
      </c>
      <c r="J74" s="206">
        <f>J75</f>
        <v>0</v>
      </c>
      <c r="K74" s="72">
        <f>K75</f>
        <v>5529.2</v>
      </c>
      <c r="L74" s="72">
        <f>L75</f>
        <v>5529.2</v>
      </c>
    </row>
    <row r="75" spans="1:12" s="22" customFormat="1" ht="38.25">
      <c r="A75" s="227" t="s">
        <v>19</v>
      </c>
      <c r="B75" s="217" t="s">
        <v>217</v>
      </c>
      <c r="C75" s="40" t="s">
        <v>180</v>
      </c>
      <c r="D75" s="41" t="s">
        <v>180</v>
      </c>
      <c r="E75" s="42" t="s">
        <v>21</v>
      </c>
      <c r="F75" s="42" t="s">
        <v>256</v>
      </c>
      <c r="G75" s="43" t="s">
        <v>257</v>
      </c>
      <c r="H75" s="44"/>
      <c r="I75" s="45">
        <f>I76+I83</f>
        <v>5529.2</v>
      </c>
      <c r="J75" s="83">
        <f>J76+J83</f>
        <v>0</v>
      </c>
      <c r="K75" s="46">
        <f>K76+K83</f>
        <v>5529.2</v>
      </c>
      <c r="L75" s="46">
        <f>L76+L83</f>
        <v>5529.2</v>
      </c>
    </row>
    <row r="76" spans="1:12" s="21" customFormat="1" ht="25.5">
      <c r="A76" s="227" t="s">
        <v>135</v>
      </c>
      <c r="B76" s="217" t="s">
        <v>217</v>
      </c>
      <c r="C76" s="40" t="s">
        <v>180</v>
      </c>
      <c r="D76" s="41" t="s">
        <v>180</v>
      </c>
      <c r="E76" s="42" t="s">
        <v>21</v>
      </c>
      <c r="F76" s="42" t="s">
        <v>256</v>
      </c>
      <c r="G76" s="43" t="s">
        <v>136</v>
      </c>
      <c r="H76" s="44"/>
      <c r="I76" s="45">
        <f>I77+I81+I79</f>
        <v>5359.2</v>
      </c>
      <c r="J76" s="83">
        <f>J77+J81+J79</f>
        <v>0</v>
      </c>
      <c r="K76" s="46">
        <f>K77+K81+K79</f>
        <v>5359.2</v>
      </c>
      <c r="L76" s="46">
        <f>L77+L81+L79</f>
        <v>5359.2</v>
      </c>
    </row>
    <row r="77" spans="1:12" s="21" customFormat="1" ht="25.5" hidden="1">
      <c r="A77" s="232" t="s">
        <v>247</v>
      </c>
      <c r="B77" s="217" t="s">
        <v>217</v>
      </c>
      <c r="C77" s="40" t="s">
        <v>180</v>
      </c>
      <c r="D77" s="41" t="s">
        <v>180</v>
      </c>
      <c r="E77" s="77" t="s">
        <v>21</v>
      </c>
      <c r="F77" s="77" t="s">
        <v>256</v>
      </c>
      <c r="G77" s="78" t="s">
        <v>136</v>
      </c>
      <c r="H77" s="79" t="s">
        <v>144</v>
      </c>
      <c r="I77" s="45">
        <f>I78</f>
        <v>0</v>
      </c>
      <c r="J77" s="83">
        <f>J78</f>
        <v>0</v>
      </c>
      <c r="K77" s="46">
        <f>K78</f>
        <v>0</v>
      </c>
      <c r="L77" s="46">
        <f>L78</f>
        <v>0</v>
      </c>
    </row>
    <row r="78" spans="1:12" s="21" customFormat="1" ht="25.5" hidden="1">
      <c r="A78" s="232" t="s">
        <v>145</v>
      </c>
      <c r="B78" s="217" t="s">
        <v>217</v>
      </c>
      <c r="C78" s="40" t="s">
        <v>180</v>
      </c>
      <c r="D78" s="41" t="s">
        <v>180</v>
      </c>
      <c r="E78" s="77" t="s">
        <v>21</v>
      </c>
      <c r="F78" s="77" t="s">
        <v>256</v>
      </c>
      <c r="G78" s="78" t="s">
        <v>136</v>
      </c>
      <c r="H78" s="79" t="s">
        <v>146</v>
      </c>
      <c r="I78" s="45">
        <v>0</v>
      </c>
      <c r="J78" s="83">
        <v>0</v>
      </c>
      <c r="K78" s="46">
        <v>0</v>
      </c>
      <c r="L78" s="46">
        <v>0</v>
      </c>
    </row>
    <row r="79" spans="1:12" s="21" customFormat="1" ht="12.75">
      <c r="A79" s="227" t="s">
        <v>147</v>
      </c>
      <c r="B79" s="217" t="s">
        <v>217</v>
      </c>
      <c r="C79" s="40" t="s">
        <v>180</v>
      </c>
      <c r="D79" s="41" t="s">
        <v>180</v>
      </c>
      <c r="E79" s="77" t="s">
        <v>21</v>
      </c>
      <c r="F79" s="77" t="s">
        <v>256</v>
      </c>
      <c r="G79" s="78" t="s">
        <v>136</v>
      </c>
      <c r="H79" s="79" t="s">
        <v>148</v>
      </c>
      <c r="I79" s="45">
        <f>I80</f>
        <v>646.4</v>
      </c>
      <c r="J79" s="83">
        <f>J80</f>
        <v>0</v>
      </c>
      <c r="K79" s="46">
        <f>K80</f>
        <v>646.4</v>
      </c>
      <c r="L79" s="46">
        <f>L80</f>
        <v>646.4</v>
      </c>
    </row>
    <row r="80" spans="1:12" s="21" customFormat="1" ht="25.5">
      <c r="A80" s="227" t="s">
        <v>149</v>
      </c>
      <c r="B80" s="217" t="s">
        <v>217</v>
      </c>
      <c r="C80" s="40" t="s">
        <v>180</v>
      </c>
      <c r="D80" s="41" t="s">
        <v>180</v>
      </c>
      <c r="E80" s="77" t="s">
        <v>21</v>
      </c>
      <c r="F80" s="77" t="s">
        <v>256</v>
      </c>
      <c r="G80" s="78" t="s">
        <v>136</v>
      </c>
      <c r="H80" s="79" t="s">
        <v>150</v>
      </c>
      <c r="I80" s="45">
        <v>646.4</v>
      </c>
      <c r="J80" s="83">
        <v>0</v>
      </c>
      <c r="K80" s="46">
        <f>J80+I80</f>
        <v>646.4</v>
      </c>
      <c r="L80" s="46">
        <f>K80+J80</f>
        <v>646.4</v>
      </c>
    </row>
    <row r="81" spans="1:12" s="21" customFormat="1" ht="25.5">
      <c r="A81" s="227" t="s">
        <v>77</v>
      </c>
      <c r="B81" s="217" t="s">
        <v>217</v>
      </c>
      <c r="C81" s="40" t="s">
        <v>180</v>
      </c>
      <c r="D81" s="41" t="s">
        <v>180</v>
      </c>
      <c r="E81" s="42" t="s">
        <v>21</v>
      </c>
      <c r="F81" s="66" t="s">
        <v>256</v>
      </c>
      <c r="G81" s="67" t="s">
        <v>136</v>
      </c>
      <c r="H81" s="65">
        <v>600</v>
      </c>
      <c r="I81" s="45">
        <f>I82</f>
        <v>4712.8</v>
      </c>
      <c r="J81" s="83">
        <f>J82</f>
        <v>0</v>
      </c>
      <c r="K81" s="46">
        <f>K82</f>
        <v>4712.8</v>
      </c>
      <c r="L81" s="46">
        <f>L82</f>
        <v>4712.8</v>
      </c>
    </row>
    <row r="82" spans="1:12" s="21" customFormat="1" ht="12.75">
      <c r="A82" s="227" t="s">
        <v>78</v>
      </c>
      <c r="B82" s="217" t="s">
        <v>217</v>
      </c>
      <c r="C82" s="40" t="s">
        <v>180</v>
      </c>
      <c r="D82" s="41" t="s">
        <v>180</v>
      </c>
      <c r="E82" s="42" t="s">
        <v>21</v>
      </c>
      <c r="F82" s="66" t="s">
        <v>256</v>
      </c>
      <c r="G82" s="67" t="s">
        <v>136</v>
      </c>
      <c r="H82" s="65" t="s">
        <v>79</v>
      </c>
      <c r="I82" s="45">
        <v>4712.8</v>
      </c>
      <c r="J82" s="83">
        <v>0</v>
      </c>
      <c r="K82" s="46">
        <f>J82+I82</f>
        <v>4712.8</v>
      </c>
      <c r="L82" s="46">
        <f>K82+J82</f>
        <v>4712.8</v>
      </c>
    </row>
    <row r="83" spans="1:12" s="21" customFormat="1" ht="12.75">
      <c r="A83" s="227" t="s">
        <v>22</v>
      </c>
      <c r="B83" s="217" t="s">
        <v>217</v>
      </c>
      <c r="C83" s="40" t="s">
        <v>180</v>
      </c>
      <c r="D83" s="41" t="s">
        <v>180</v>
      </c>
      <c r="E83" s="42" t="s">
        <v>21</v>
      </c>
      <c r="F83" s="66" t="s">
        <v>256</v>
      </c>
      <c r="G83" s="67" t="s">
        <v>23</v>
      </c>
      <c r="H83" s="65"/>
      <c r="I83" s="45">
        <f>I84+I88+I86</f>
        <v>170</v>
      </c>
      <c r="J83" s="45">
        <f>J84+J88+J86</f>
        <v>0</v>
      </c>
      <c r="K83" s="46">
        <f>K84+K88+K86</f>
        <v>170</v>
      </c>
      <c r="L83" s="46">
        <f>L84+L88+L86</f>
        <v>170</v>
      </c>
    </row>
    <row r="84" spans="1:12" s="20" customFormat="1" ht="25.5" hidden="1">
      <c r="A84" s="232" t="s">
        <v>247</v>
      </c>
      <c r="B84" s="217" t="s">
        <v>217</v>
      </c>
      <c r="C84" s="40" t="s">
        <v>180</v>
      </c>
      <c r="D84" s="41" t="s">
        <v>180</v>
      </c>
      <c r="E84" s="77" t="s">
        <v>21</v>
      </c>
      <c r="F84" s="77" t="s">
        <v>256</v>
      </c>
      <c r="G84" s="78" t="s">
        <v>23</v>
      </c>
      <c r="H84" s="79" t="s">
        <v>144</v>
      </c>
      <c r="I84" s="45">
        <f>I85</f>
        <v>0</v>
      </c>
      <c r="J84" s="83">
        <f>J85</f>
        <v>0</v>
      </c>
      <c r="K84" s="46">
        <f>K85</f>
        <v>0</v>
      </c>
      <c r="L84" s="46">
        <f>L85</f>
        <v>0</v>
      </c>
    </row>
    <row r="85" spans="1:12" s="21" customFormat="1" ht="25.5" hidden="1">
      <c r="A85" s="232" t="s">
        <v>145</v>
      </c>
      <c r="B85" s="217" t="s">
        <v>217</v>
      </c>
      <c r="C85" s="40" t="s">
        <v>180</v>
      </c>
      <c r="D85" s="41" t="s">
        <v>180</v>
      </c>
      <c r="E85" s="77" t="s">
        <v>21</v>
      </c>
      <c r="F85" s="77" t="s">
        <v>256</v>
      </c>
      <c r="G85" s="78" t="s">
        <v>23</v>
      </c>
      <c r="H85" s="79" t="s">
        <v>146</v>
      </c>
      <c r="I85" s="45">
        <v>0</v>
      </c>
      <c r="J85" s="83">
        <v>0</v>
      </c>
      <c r="K85" s="46">
        <v>0</v>
      </c>
      <c r="L85" s="46">
        <v>0</v>
      </c>
    </row>
    <row r="86" spans="1:12" s="21" customFormat="1" ht="12.75">
      <c r="A86" s="227" t="s">
        <v>147</v>
      </c>
      <c r="B86" s="217" t="s">
        <v>217</v>
      </c>
      <c r="C86" s="40" t="s">
        <v>180</v>
      </c>
      <c r="D86" s="41" t="s">
        <v>180</v>
      </c>
      <c r="E86" s="77" t="s">
        <v>21</v>
      </c>
      <c r="F86" s="77" t="s">
        <v>256</v>
      </c>
      <c r="G86" s="78" t="s">
        <v>23</v>
      </c>
      <c r="H86" s="79" t="s">
        <v>148</v>
      </c>
      <c r="I86" s="45">
        <f>I87</f>
        <v>150</v>
      </c>
      <c r="J86" s="83">
        <f>J87</f>
        <v>0</v>
      </c>
      <c r="K86" s="46">
        <f>K87</f>
        <v>150</v>
      </c>
      <c r="L86" s="46">
        <f>L87</f>
        <v>150</v>
      </c>
    </row>
    <row r="87" spans="1:12" s="21" customFormat="1" ht="25.5">
      <c r="A87" s="227" t="s">
        <v>149</v>
      </c>
      <c r="B87" s="217" t="s">
        <v>217</v>
      </c>
      <c r="C87" s="40" t="s">
        <v>180</v>
      </c>
      <c r="D87" s="41" t="s">
        <v>180</v>
      </c>
      <c r="E87" s="77" t="s">
        <v>21</v>
      </c>
      <c r="F87" s="77" t="s">
        <v>256</v>
      </c>
      <c r="G87" s="78" t="s">
        <v>23</v>
      </c>
      <c r="H87" s="79" t="s">
        <v>150</v>
      </c>
      <c r="I87" s="45">
        <v>150</v>
      </c>
      <c r="J87" s="83">
        <v>0</v>
      </c>
      <c r="K87" s="46">
        <f>J87+I87</f>
        <v>150</v>
      </c>
      <c r="L87" s="46">
        <f>K87+J87</f>
        <v>150</v>
      </c>
    </row>
    <row r="88" spans="1:12" s="21" customFormat="1" ht="25.5">
      <c r="A88" s="227" t="s">
        <v>77</v>
      </c>
      <c r="B88" s="217" t="s">
        <v>217</v>
      </c>
      <c r="C88" s="40" t="s">
        <v>180</v>
      </c>
      <c r="D88" s="41" t="s">
        <v>180</v>
      </c>
      <c r="E88" s="42" t="s">
        <v>21</v>
      </c>
      <c r="F88" s="66" t="s">
        <v>256</v>
      </c>
      <c r="G88" s="67" t="s">
        <v>23</v>
      </c>
      <c r="H88" s="65">
        <v>600</v>
      </c>
      <c r="I88" s="45">
        <f>I89</f>
        <v>20</v>
      </c>
      <c r="J88" s="83">
        <f>J89</f>
        <v>0</v>
      </c>
      <c r="K88" s="46">
        <f>K89</f>
        <v>20</v>
      </c>
      <c r="L88" s="46">
        <f>L89</f>
        <v>20</v>
      </c>
    </row>
    <row r="89" spans="1:12" s="21" customFormat="1" ht="12.75">
      <c r="A89" s="227" t="s">
        <v>78</v>
      </c>
      <c r="B89" s="217" t="s">
        <v>217</v>
      </c>
      <c r="C89" s="40" t="s">
        <v>180</v>
      </c>
      <c r="D89" s="41" t="s">
        <v>180</v>
      </c>
      <c r="E89" s="42" t="s">
        <v>21</v>
      </c>
      <c r="F89" s="66" t="s">
        <v>256</v>
      </c>
      <c r="G89" s="67" t="s">
        <v>23</v>
      </c>
      <c r="H89" s="65" t="s">
        <v>79</v>
      </c>
      <c r="I89" s="45">
        <v>20</v>
      </c>
      <c r="J89" s="83"/>
      <c r="K89" s="46">
        <f>I89+J89</f>
        <v>20</v>
      </c>
      <c r="L89" s="46">
        <f>J89+K89</f>
        <v>20</v>
      </c>
    </row>
    <row r="90" spans="1:12" s="21" customFormat="1" ht="12.75">
      <c r="A90" s="226" t="s">
        <v>197</v>
      </c>
      <c r="B90" s="217" t="s">
        <v>217</v>
      </c>
      <c r="C90" s="84" t="s">
        <v>180</v>
      </c>
      <c r="D90" s="85" t="s">
        <v>192</v>
      </c>
      <c r="E90" s="77"/>
      <c r="F90" s="77"/>
      <c r="G90" s="78"/>
      <c r="H90" s="86"/>
      <c r="I90" s="68">
        <f>I91+I95+I108</f>
        <v>18334.5</v>
      </c>
      <c r="J90" s="205">
        <f>J91+J95+J108</f>
        <v>0</v>
      </c>
      <c r="K90" s="63">
        <f>K91+K95+K108</f>
        <v>18334.5</v>
      </c>
      <c r="L90" s="63">
        <f>L91+L95+L108</f>
        <v>18334.4</v>
      </c>
    </row>
    <row r="91" spans="1:12" s="22" customFormat="1" ht="38.25">
      <c r="A91" s="227" t="s">
        <v>19</v>
      </c>
      <c r="B91" s="217" t="s">
        <v>217</v>
      </c>
      <c r="C91" s="40" t="s">
        <v>180</v>
      </c>
      <c r="D91" s="41" t="s">
        <v>192</v>
      </c>
      <c r="E91" s="42" t="s">
        <v>21</v>
      </c>
      <c r="F91" s="42" t="s">
        <v>256</v>
      </c>
      <c r="G91" s="43" t="s">
        <v>257</v>
      </c>
      <c r="H91" s="44"/>
      <c r="I91" s="45">
        <f>I92</f>
        <v>69</v>
      </c>
      <c r="J91" s="83">
        <f aca="true" t="shared" si="15" ref="J91:L93">J92</f>
        <v>0</v>
      </c>
      <c r="K91" s="46">
        <f t="shared" si="15"/>
        <v>69</v>
      </c>
      <c r="L91" s="46">
        <f t="shared" si="15"/>
        <v>69</v>
      </c>
    </row>
    <row r="92" spans="1:12" s="21" customFormat="1" ht="12.75">
      <c r="A92" s="227" t="s">
        <v>253</v>
      </c>
      <c r="B92" s="217" t="s">
        <v>217</v>
      </c>
      <c r="C92" s="84" t="s">
        <v>180</v>
      </c>
      <c r="D92" s="85" t="s">
        <v>192</v>
      </c>
      <c r="E92" s="42" t="s">
        <v>21</v>
      </c>
      <c r="F92" s="66" t="s">
        <v>256</v>
      </c>
      <c r="G92" s="67" t="s">
        <v>20</v>
      </c>
      <c r="H92" s="65"/>
      <c r="I92" s="45">
        <f>I93</f>
        <v>69</v>
      </c>
      <c r="J92" s="83">
        <f t="shared" si="15"/>
        <v>0</v>
      </c>
      <c r="K92" s="46">
        <f t="shared" si="15"/>
        <v>69</v>
      </c>
      <c r="L92" s="46">
        <f t="shared" si="15"/>
        <v>69</v>
      </c>
    </row>
    <row r="93" spans="1:12" s="21" customFormat="1" ht="25.5">
      <c r="A93" s="232" t="s">
        <v>247</v>
      </c>
      <c r="B93" s="217" t="s">
        <v>217</v>
      </c>
      <c r="C93" s="84" t="s">
        <v>180</v>
      </c>
      <c r="D93" s="85" t="s">
        <v>192</v>
      </c>
      <c r="E93" s="77" t="s">
        <v>21</v>
      </c>
      <c r="F93" s="77" t="s">
        <v>256</v>
      </c>
      <c r="G93" s="78" t="s">
        <v>20</v>
      </c>
      <c r="H93" s="79" t="s">
        <v>144</v>
      </c>
      <c r="I93" s="45">
        <f>I94</f>
        <v>69</v>
      </c>
      <c r="J93" s="83">
        <f t="shared" si="15"/>
        <v>0</v>
      </c>
      <c r="K93" s="46">
        <f t="shared" si="15"/>
        <v>69</v>
      </c>
      <c r="L93" s="46">
        <f t="shared" si="15"/>
        <v>69</v>
      </c>
    </row>
    <row r="94" spans="1:12" s="21" customFormat="1" ht="25.5">
      <c r="A94" s="232" t="s">
        <v>145</v>
      </c>
      <c r="B94" s="217" t="s">
        <v>217</v>
      </c>
      <c r="C94" s="84" t="s">
        <v>180</v>
      </c>
      <c r="D94" s="85" t="s">
        <v>192</v>
      </c>
      <c r="E94" s="77" t="s">
        <v>21</v>
      </c>
      <c r="F94" s="77" t="s">
        <v>256</v>
      </c>
      <c r="G94" s="78" t="s">
        <v>20</v>
      </c>
      <c r="H94" s="79" t="s">
        <v>146</v>
      </c>
      <c r="I94" s="45">
        <v>69</v>
      </c>
      <c r="J94" s="83"/>
      <c r="K94" s="46">
        <f>I94+J94</f>
        <v>69</v>
      </c>
      <c r="L94" s="46">
        <f>J94+K94</f>
        <v>69</v>
      </c>
    </row>
    <row r="95" spans="1:12" s="22" customFormat="1" ht="25.5">
      <c r="A95" s="227" t="s">
        <v>95</v>
      </c>
      <c r="B95" s="217" t="s">
        <v>217</v>
      </c>
      <c r="C95" s="40" t="s">
        <v>180</v>
      </c>
      <c r="D95" s="41" t="s">
        <v>192</v>
      </c>
      <c r="E95" s="42" t="s">
        <v>27</v>
      </c>
      <c r="F95" s="42" t="s">
        <v>256</v>
      </c>
      <c r="G95" s="43" t="s">
        <v>257</v>
      </c>
      <c r="H95" s="44"/>
      <c r="I95" s="45">
        <f>I96+I101</f>
        <v>12509</v>
      </c>
      <c r="J95" s="83">
        <f>J96+J101</f>
        <v>0</v>
      </c>
      <c r="K95" s="46">
        <f>K96+K101</f>
        <v>12509</v>
      </c>
      <c r="L95" s="46">
        <f>L96+L101</f>
        <v>12509</v>
      </c>
    </row>
    <row r="96" spans="1:12" s="22" customFormat="1" ht="38.25">
      <c r="A96" s="227" t="s">
        <v>215</v>
      </c>
      <c r="B96" s="217" t="s">
        <v>217</v>
      </c>
      <c r="C96" s="84" t="s">
        <v>180</v>
      </c>
      <c r="D96" s="85" t="s">
        <v>192</v>
      </c>
      <c r="E96" s="42" t="s">
        <v>27</v>
      </c>
      <c r="F96" s="42" t="s">
        <v>256</v>
      </c>
      <c r="G96" s="43">
        <v>7866</v>
      </c>
      <c r="H96" s="44"/>
      <c r="I96" s="45">
        <f>I97+I99</f>
        <v>2437.3</v>
      </c>
      <c r="J96" s="83">
        <f>J97+J99</f>
        <v>0</v>
      </c>
      <c r="K96" s="46">
        <f>K97+K99</f>
        <v>2437.3</v>
      </c>
      <c r="L96" s="46">
        <f>L97+L99</f>
        <v>2437.3</v>
      </c>
    </row>
    <row r="97" spans="1:12" s="22" customFormat="1" ht="63.75">
      <c r="A97" s="227" t="s">
        <v>170</v>
      </c>
      <c r="B97" s="217" t="s">
        <v>217</v>
      </c>
      <c r="C97" s="40" t="s">
        <v>180</v>
      </c>
      <c r="D97" s="41" t="s">
        <v>192</v>
      </c>
      <c r="E97" s="42" t="s">
        <v>27</v>
      </c>
      <c r="F97" s="42" t="s">
        <v>256</v>
      </c>
      <c r="G97" s="43" t="s">
        <v>100</v>
      </c>
      <c r="H97" s="44">
        <v>100</v>
      </c>
      <c r="I97" s="45">
        <f>I98</f>
        <v>2179.3</v>
      </c>
      <c r="J97" s="83">
        <f>J98</f>
        <v>-38</v>
      </c>
      <c r="K97" s="46">
        <f>K98</f>
        <v>2141.3</v>
      </c>
      <c r="L97" s="46">
        <f>L98</f>
        <v>2141.3</v>
      </c>
    </row>
    <row r="98" spans="1:12" s="22" customFormat="1" ht="25.5">
      <c r="A98" s="227" t="s">
        <v>152</v>
      </c>
      <c r="B98" s="217" t="s">
        <v>217</v>
      </c>
      <c r="C98" s="84" t="s">
        <v>180</v>
      </c>
      <c r="D98" s="85" t="s">
        <v>192</v>
      </c>
      <c r="E98" s="42" t="s">
        <v>27</v>
      </c>
      <c r="F98" s="42" t="s">
        <v>256</v>
      </c>
      <c r="G98" s="43" t="s">
        <v>100</v>
      </c>
      <c r="H98" s="44">
        <v>120</v>
      </c>
      <c r="I98" s="45">
        <v>2179.3</v>
      </c>
      <c r="J98" s="83">
        <v>-38</v>
      </c>
      <c r="K98" s="46">
        <f>I98+J98</f>
        <v>2141.3</v>
      </c>
      <c r="L98" s="46">
        <v>2141.3</v>
      </c>
    </row>
    <row r="99" spans="1:12" s="21" customFormat="1" ht="25.5">
      <c r="A99" s="227" t="s">
        <v>143</v>
      </c>
      <c r="B99" s="217" t="s">
        <v>217</v>
      </c>
      <c r="C99" s="40" t="s">
        <v>180</v>
      </c>
      <c r="D99" s="41" t="s">
        <v>192</v>
      </c>
      <c r="E99" s="42" t="s">
        <v>27</v>
      </c>
      <c r="F99" s="42" t="s">
        <v>256</v>
      </c>
      <c r="G99" s="43" t="s">
        <v>100</v>
      </c>
      <c r="H99" s="44">
        <v>200</v>
      </c>
      <c r="I99" s="45">
        <f>I100</f>
        <v>258</v>
      </c>
      <c r="J99" s="83">
        <f>J100</f>
        <v>38</v>
      </c>
      <c r="K99" s="46">
        <f>K100</f>
        <v>296</v>
      </c>
      <c r="L99" s="46">
        <f>L100</f>
        <v>296</v>
      </c>
    </row>
    <row r="100" spans="1:12" s="21" customFormat="1" ht="25.5">
      <c r="A100" s="227" t="s">
        <v>145</v>
      </c>
      <c r="B100" s="217" t="s">
        <v>217</v>
      </c>
      <c r="C100" s="84" t="s">
        <v>180</v>
      </c>
      <c r="D100" s="85" t="s">
        <v>192</v>
      </c>
      <c r="E100" s="42" t="s">
        <v>27</v>
      </c>
      <c r="F100" s="42" t="s">
        <v>256</v>
      </c>
      <c r="G100" s="43" t="s">
        <v>100</v>
      </c>
      <c r="H100" s="44">
        <v>240</v>
      </c>
      <c r="I100" s="45">
        <v>258</v>
      </c>
      <c r="J100" s="83">
        <v>38</v>
      </c>
      <c r="K100" s="46">
        <f>I100+J100</f>
        <v>296</v>
      </c>
      <c r="L100" s="46">
        <v>296</v>
      </c>
    </row>
    <row r="101" spans="1:12" s="21" customFormat="1" ht="25.5">
      <c r="A101" s="234" t="s">
        <v>92</v>
      </c>
      <c r="B101" s="217" t="s">
        <v>217</v>
      </c>
      <c r="C101" s="84" t="s">
        <v>180</v>
      </c>
      <c r="D101" s="85" t="s">
        <v>192</v>
      </c>
      <c r="E101" s="42" t="s">
        <v>27</v>
      </c>
      <c r="F101" s="42" t="s">
        <v>256</v>
      </c>
      <c r="G101" s="43" t="s">
        <v>88</v>
      </c>
      <c r="H101" s="44"/>
      <c r="I101" s="45">
        <f>I102+I104+I106</f>
        <v>10071.699999999999</v>
      </c>
      <c r="J101" s="83">
        <f>J102+J104+J106</f>
        <v>0</v>
      </c>
      <c r="K101" s="46">
        <f>K102+K104+K106</f>
        <v>10071.699999999999</v>
      </c>
      <c r="L101" s="46">
        <f>L102+L104+L106</f>
        <v>10071.699999999999</v>
      </c>
    </row>
    <row r="102" spans="1:12" s="21" customFormat="1" ht="63.75">
      <c r="A102" s="227" t="s">
        <v>170</v>
      </c>
      <c r="B102" s="217" t="s">
        <v>217</v>
      </c>
      <c r="C102" s="84" t="s">
        <v>180</v>
      </c>
      <c r="D102" s="85" t="s">
        <v>192</v>
      </c>
      <c r="E102" s="42" t="s">
        <v>27</v>
      </c>
      <c r="F102" s="42" t="s">
        <v>256</v>
      </c>
      <c r="G102" s="43" t="s">
        <v>88</v>
      </c>
      <c r="H102" s="44">
        <v>100</v>
      </c>
      <c r="I102" s="45">
        <f>I103</f>
        <v>9850</v>
      </c>
      <c r="J102" s="83">
        <f>J103</f>
        <v>-4</v>
      </c>
      <c r="K102" s="46">
        <f>K103</f>
        <v>9846</v>
      </c>
      <c r="L102" s="46">
        <f>L103</f>
        <v>9846</v>
      </c>
    </row>
    <row r="103" spans="1:12" s="21" customFormat="1" ht="25.5">
      <c r="A103" s="227" t="s">
        <v>152</v>
      </c>
      <c r="B103" s="218" t="s">
        <v>217</v>
      </c>
      <c r="C103" s="87" t="s">
        <v>180</v>
      </c>
      <c r="D103" s="85" t="s">
        <v>192</v>
      </c>
      <c r="E103" s="42" t="s">
        <v>27</v>
      </c>
      <c r="F103" s="42" t="s">
        <v>256</v>
      </c>
      <c r="G103" s="43" t="s">
        <v>88</v>
      </c>
      <c r="H103" s="44">
        <v>120</v>
      </c>
      <c r="I103" s="45">
        <v>9850</v>
      </c>
      <c r="J103" s="83">
        <v>-4</v>
      </c>
      <c r="K103" s="46">
        <f>I103+J103</f>
        <v>9846</v>
      </c>
      <c r="L103" s="46">
        <v>9846</v>
      </c>
    </row>
    <row r="104" spans="1:12" s="21" customFormat="1" ht="25.5">
      <c r="A104" s="227" t="s">
        <v>143</v>
      </c>
      <c r="B104" s="218" t="s">
        <v>217</v>
      </c>
      <c r="C104" s="87" t="s">
        <v>180</v>
      </c>
      <c r="D104" s="85" t="s">
        <v>192</v>
      </c>
      <c r="E104" s="42" t="s">
        <v>27</v>
      </c>
      <c r="F104" s="42" t="s">
        <v>256</v>
      </c>
      <c r="G104" s="43" t="s">
        <v>88</v>
      </c>
      <c r="H104" s="44">
        <v>200</v>
      </c>
      <c r="I104" s="45">
        <f>I105</f>
        <v>220.9</v>
      </c>
      <c r="J104" s="83">
        <f>J105</f>
        <v>4</v>
      </c>
      <c r="K104" s="46">
        <f>K105</f>
        <v>224.9</v>
      </c>
      <c r="L104" s="46">
        <f>L105</f>
        <v>224.9</v>
      </c>
    </row>
    <row r="105" spans="1:12" s="21" customFormat="1" ht="25.5">
      <c r="A105" s="227" t="s">
        <v>145</v>
      </c>
      <c r="B105" s="218" t="s">
        <v>217</v>
      </c>
      <c r="C105" s="87" t="s">
        <v>180</v>
      </c>
      <c r="D105" s="85" t="s">
        <v>192</v>
      </c>
      <c r="E105" s="42" t="s">
        <v>27</v>
      </c>
      <c r="F105" s="42" t="s">
        <v>256</v>
      </c>
      <c r="G105" s="43" t="s">
        <v>88</v>
      </c>
      <c r="H105" s="44">
        <v>240</v>
      </c>
      <c r="I105" s="45">
        <v>220.9</v>
      </c>
      <c r="J105" s="83">
        <v>4</v>
      </c>
      <c r="K105" s="46">
        <f>I105+J105</f>
        <v>224.9</v>
      </c>
      <c r="L105" s="46">
        <v>224.9</v>
      </c>
    </row>
    <row r="106" spans="1:12" s="21" customFormat="1" ht="12.75">
      <c r="A106" s="235" t="s">
        <v>153</v>
      </c>
      <c r="B106" s="218" t="s">
        <v>217</v>
      </c>
      <c r="C106" s="87" t="s">
        <v>180</v>
      </c>
      <c r="D106" s="85" t="s">
        <v>192</v>
      </c>
      <c r="E106" s="47" t="s">
        <v>27</v>
      </c>
      <c r="F106" s="48" t="s">
        <v>256</v>
      </c>
      <c r="G106" s="44" t="s">
        <v>88</v>
      </c>
      <c r="H106" s="49">
        <v>800</v>
      </c>
      <c r="I106" s="45">
        <f>I107</f>
        <v>0.8</v>
      </c>
      <c r="J106" s="83">
        <f>J107</f>
        <v>0</v>
      </c>
      <c r="K106" s="46">
        <f>K107</f>
        <v>0.8</v>
      </c>
      <c r="L106" s="46">
        <f>L107</f>
        <v>0.8</v>
      </c>
    </row>
    <row r="107" spans="1:12" s="21" customFormat="1" ht="12.75">
      <c r="A107" s="235" t="s">
        <v>155</v>
      </c>
      <c r="B107" s="218" t="s">
        <v>217</v>
      </c>
      <c r="C107" s="87" t="s">
        <v>180</v>
      </c>
      <c r="D107" s="85" t="s">
        <v>192</v>
      </c>
      <c r="E107" s="47" t="s">
        <v>27</v>
      </c>
      <c r="F107" s="48" t="s">
        <v>256</v>
      </c>
      <c r="G107" s="44" t="s">
        <v>88</v>
      </c>
      <c r="H107" s="49">
        <v>850</v>
      </c>
      <c r="I107" s="45">
        <v>0.8</v>
      </c>
      <c r="J107" s="83">
        <v>0</v>
      </c>
      <c r="K107" s="46">
        <f>I107+J107</f>
        <v>0.8</v>
      </c>
      <c r="L107" s="46">
        <f>J107+K107</f>
        <v>0.8</v>
      </c>
    </row>
    <row r="108" spans="1:12" s="22" customFormat="1" ht="12.75">
      <c r="A108" s="227" t="s">
        <v>104</v>
      </c>
      <c r="B108" s="218" t="s">
        <v>217</v>
      </c>
      <c r="C108" s="87" t="s">
        <v>180</v>
      </c>
      <c r="D108" s="85" t="s">
        <v>192</v>
      </c>
      <c r="E108" s="42" t="s">
        <v>32</v>
      </c>
      <c r="F108" s="42" t="s">
        <v>256</v>
      </c>
      <c r="G108" s="43" t="s">
        <v>257</v>
      </c>
      <c r="H108" s="44"/>
      <c r="I108" s="45">
        <f>I109</f>
        <v>5756.5</v>
      </c>
      <c r="J108" s="83">
        <f aca="true" t="shared" si="16" ref="J108:L110">J109</f>
        <v>0</v>
      </c>
      <c r="K108" s="46">
        <f t="shared" si="16"/>
        <v>5756.5</v>
      </c>
      <c r="L108" s="46">
        <f t="shared" si="16"/>
        <v>5756.4</v>
      </c>
    </row>
    <row r="109" spans="1:12" s="21" customFormat="1" ht="12.75">
      <c r="A109" s="227" t="s">
        <v>127</v>
      </c>
      <c r="B109" s="217" t="s">
        <v>217</v>
      </c>
      <c r="C109" s="84" t="s">
        <v>180</v>
      </c>
      <c r="D109" s="85" t="s">
        <v>192</v>
      </c>
      <c r="E109" s="42" t="s">
        <v>32</v>
      </c>
      <c r="F109" s="66" t="s">
        <v>256</v>
      </c>
      <c r="G109" s="67" t="s">
        <v>68</v>
      </c>
      <c r="H109" s="65"/>
      <c r="I109" s="45">
        <f>I110</f>
        <v>5756.5</v>
      </c>
      <c r="J109" s="83">
        <f t="shared" si="16"/>
        <v>0</v>
      </c>
      <c r="K109" s="46">
        <f t="shared" si="16"/>
        <v>5756.5</v>
      </c>
      <c r="L109" s="46">
        <f t="shared" si="16"/>
        <v>5756.4</v>
      </c>
    </row>
    <row r="110" spans="1:12" s="21" customFormat="1" ht="25.5">
      <c r="A110" s="227" t="s">
        <v>143</v>
      </c>
      <c r="B110" s="217" t="s">
        <v>217</v>
      </c>
      <c r="C110" s="84" t="s">
        <v>180</v>
      </c>
      <c r="D110" s="85" t="s">
        <v>192</v>
      </c>
      <c r="E110" s="42" t="s">
        <v>32</v>
      </c>
      <c r="F110" s="66" t="s">
        <v>256</v>
      </c>
      <c r="G110" s="67" t="s">
        <v>68</v>
      </c>
      <c r="H110" s="44">
        <v>200</v>
      </c>
      <c r="I110" s="45">
        <f>I111</f>
        <v>5756.5</v>
      </c>
      <c r="J110" s="83">
        <f t="shared" si="16"/>
        <v>0</v>
      </c>
      <c r="K110" s="46">
        <f t="shared" si="16"/>
        <v>5756.5</v>
      </c>
      <c r="L110" s="46">
        <f t="shared" si="16"/>
        <v>5756.4</v>
      </c>
    </row>
    <row r="111" spans="1:12" s="20" customFormat="1" ht="25.5">
      <c r="A111" s="227" t="s">
        <v>145</v>
      </c>
      <c r="B111" s="217" t="s">
        <v>217</v>
      </c>
      <c r="C111" s="84" t="s">
        <v>180</v>
      </c>
      <c r="D111" s="85" t="s">
        <v>192</v>
      </c>
      <c r="E111" s="42" t="s">
        <v>32</v>
      </c>
      <c r="F111" s="66" t="s">
        <v>256</v>
      </c>
      <c r="G111" s="67" t="s">
        <v>68</v>
      </c>
      <c r="H111" s="44">
        <v>240</v>
      </c>
      <c r="I111" s="45">
        <v>5756.5</v>
      </c>
      <c r="J111" s="83"/>
      <c r="K111" s="46">
        <f>I111+J111</f>
        <v>5756.5</v>
      </c>
      <c r="L111" s="46">
        <v>5756.4</v>
      </c>
    </row>
    <row r="112" spans="1:12" s="20" customFormat="1" ht="12.75">
      <c r="A112" s="226" t="s">
        <v>185</v>
      </c>
      <c r="B112" s="217" t="s">
        <v>217</v>
      </c>
      <c r="C112" s="84" t="s">
        <v>194</v>
      </c>
      <c r="D112" s="85"/>
      <c r="E112" s="87"/>
      <c r="F112" s="88"/>
      <c r="G112" s="67"/>
      <c r="H112" s="65"/>
      <c r="I112" s="45">
        <f aca="true" t="shared" si="17" ref="I112:L113">I113</f>
        <v>14241.300000000001</v>
      </c>
      <c r="J112" s="83">
        <f t="shared" si="17"/>
        <v>-827.5</v>
      </c>
      <c r="K112" s="46">
        <f t="shared" si="17"/>
        <v>13413.800000000001</v>
      </c>
      <c r="L112" s="46">
        <f t="shared" si="17"/>
        <v>13098.8</v>
      </c>
    </row>
    <row r="113" spans="1:12" s="20" customFormat="1" ht="12.75">
      <c r="A113" s="226" t="s">
        <v>220</v>
      </c>
      <c r="B113" s="217" t="s">
        <v>217</v>
      </c>
      <c r="C113" s="84" t="s">
        <v>194</v>
      </c>
      <c r="D113" s="85" t="s">
        <v>177</v>
      </c>
      <c r="E113" s="87"/>
      <c r="F113" s="88"/>
      <c r="G113" s="67"/>
      <c r="H113" s="65"/>
      <c r="I113" s="45">
        <f t="shared" si="17"/>
        <v>14241.300000000001</v>
      </c>
      <c r="J113" s="83">
        <f t="shared" si="17"/>
        <v>-827.5</v>
      </c>
      <c r="K113" s="46">
        <f t="shared" si="17"/>
        <v>13413.800000000001</v>
      </c>
      <c r="L113" s="46">
        <f t="shared" si="17"/>
        <v>13098.8</v>
      </c>
    </row>
    <row r="114" spans="1:12" s="20" customFormat="1" ht="25.5">
      <c r="A114" s="227" t="s">
        <v>70</v>
      </c>
      <c r="B114" s="217" t="s">
        <v>217</v>
      </c>
      <c r="C114" s="84" t="s">
        <v>194</v>
      </c>
      <c r="D114" s="85" t="s">
        <v>177</v>
      </c>
      <c r="E114" s="42" t="s">
        <v>36</v>
      </c>
      <c r="F114" s="42" t="s">
        <v>256</v>
      </c>
      <c r="G114" s="43" t="s">
        <v>257</v>
      </c>
      <c r="H114" s="44"/>
      <c r="I114" s="45">
        <f>I115+I118+I121</f>
        <v>14241.300000000001</v>
      </c>
      <c r="J114" s="83">
        <f>J115+J118+J121</f>
        <v>-827.5</v>
      </c>
      <c r="K114" s="46">
        <f>K115+K118+K121</f>
        <v>13413.800000000001</v>
      </c>
      <c r="L114" s="46">
        <f>L115+L118+L121</f>
        <v>13098.8</v>
      </c>
    </row>
    <row r="115" spans="1:12" s="20" customFormat="1" ht="51">
      <c r="A115" s="227" t="s">
        <v>166</v>
      </c>
      <c r="B115" s="217" t="s">
        <v>217</v>
      </c>
      <c r="C115" s="84" t="s">
        <v>194</v>
      </c>
      <c r="D115" s="85" t="s">
        <v>177</v>
      </c>
      <c r="E115" s="42" t="s">
        <v>36</v>
      </c>
      <c r="F115" s="42" t="s">
        <v>256</v>
      </c>
      <c r="G115" s="43" t="s">
        <v>167</v>
      </c>
      <c r="H115" s="44"/>
      <c r="I115" s="45">
        <f aca="true" t="shared" si="18" ref="I115:L116">I116</f>
        <v>1367.7</v>
      </c>
      <c r="J115" s="83">
        <f t="shared" si="18"/>
        <v>0</v>
      </c>
      <c r="K115" s="46">
        <f t="shared" si="18"/>
        <v>1367.7</v>
      </c>
      <c r="L115" s="46">
        <f t="shared" si="18"/>
        <v>1317.7</v>
      </c>
    </row>
    <row r="116" spans="1:12" s="20" customFormat="1" ht="12.75">
      <c r="A116" s="232" t="s">
        <v>209</v>
      </c>
      <c r="B116" s="217" t="s">
        <v>217</v>
      </c>
      <c r="C116" s="84" t="s">
        <v>194</v>
      </c>
      <c r="D116" s="85" t="s">
        <v>177</v>
      </c>
      <c r="E116" s="77" t="s">
        <v>36</v>
      </c>
      <c r="F116" s="77" t="s">
        <v>256</v>
      </c>
      <c r="G116" s="89" t="s">
        <v>167</v>
      </c>
      <c r="H116" s="79" t="s">
        <v>223</v>
      </c>
      <c r="I116" s="45">
        <f t="shared" si="18"/>
        <v>1367.7</v>
      </c>
      <c r="J116" s="83">
        <f t="shared" si="18"/>
        <v>0</v>
      </c>
      <c r="K116" s="46">
        <f t="shared" si="18"/>
        <v>1367.7</v>
      </c>
      <c r="L116" s="46">
        <f t="shared" si="18"/>
        <v>1317.7</v>
      </c>
    </row>
    <row r="117" spans="1:12" s="20" customFormat="1" ht="12.75">
      <c r="A117" s="232" t="s">
        <v>160</v>
      </c>
      <c r="B117" s="217" t="s">
        <v>217</v>
      </c>
      <c r="C117" s="84" t="s">
        <v>194</v>
      </c>
      <c r="D117" s="85" t="s">
        <v>177</v>
      </c>
      <c r="E117" s="42" t="s">
        <v>36</v>
      </c>
      <c r="F117" s="77" t="s">
        <v>256</v>
      </c>
      <c r="G117" s="89" t="s">
        <v>167</v>
      </c>
      <c r="H117" s="79" t="s">
        <v>161</v>
      </c>
      <c r="I117" s="45">
        <v>1367.7</v>
      </c>
      <c r="J117" s="83"/>
      <c r="K117" s="46">
        <f>I117+J117</f>
        <v>1367.7</v>
      </c>
      <c r="L117" s="46">
        <v>1317.7</v>
      </c>
    </row>
    <row r="118" spans="1:12" s="20" customFormat="1" ht="75">
      <c r="A118" s="255" t="s">
        <v>386</v>
      </c>
      <c r="B118" s="217" t="s">
        <v>217</v>
      </c>
      <c r="C118" s="84" t="s">
        <v>194</v>
      </c>
      <c r="D118" s="85" t="s">
        <v>177</v>
      </c>
      <c r="E118" s="77" t="s">
        <v>36</v>
      </c>
      <c r="F118" s="42" t="s">
        <v>256</v>
      </c>
      <c r="G118" s="43" t="s">
        <v>165</v>
      </c>
      <c r="H118" s="44"/>
      <c r="I118" s="45">
        <f aca="true" t="shared" si="19" ref="I118:L119">I119</f>
        <v>7827.5</v>
      </c>
      <c r="J118" s="83">
        <f t="shared" si="19"/>
        <v>-827.5</v>
      </c>
      <c r="K118" s="46">
        <f t="shared" si="19"/>
        <v>7000</v>
      </c>
      <c r="L118" s="46">
        <f t="shared" si="19"/>
        <v>6735</v>
      </c>
    </row>
    <row r="119" spans="1:12" s="20" customFormat="1" ht="25.5">
      <c r="A119" s="227" t="s">
        <v>77</v>
      </c>
      <c r="B119" s="217" t="s">
        <v>217</v>
      </c>
      <c r="C119" s="84" t="s">
        <v>194</v>
      </c>
      <c r="D119" s="85" t="s">
        <v>177</v>
      </c>
      <c r="E119" s="42" t="s">
        <v>36</v>
      </c>
      <c r="F119" s="66" t="s">
        <v>256</v>
      </c>
      <c r="G119" s="67" t="s">
        <v>165</v>
      </c>
      <c r="H119" s="65">
        <v>600</v>
      </c>
      <c r="I119" s="45">
        <f t="shared" si="19"/>
        <v>7827.5</v>
      </c>
      <c r="J119" s="83">
        <f t="shared" si="19"/>
        <v>-827.5</v>
      </c>
      <c r="K119" s="46">
        <f t="shared" si="19"/>
        <v>7000</v>
      </c>
      <c r="L119" s="46">
        <f t="shared" si="19"/>
        <v>6735</v>
      </c>
    </row>
    <row r="120" spans="1:12" s="20" customFormat="1" ht="12.75">
      <c r="A120" s="227" t="s">
        <v>78</v>
      </c>
      <c r="B120" s="217" t="s">
        <v>217</v>
      </c>
      <c r="C120" s="84" t="s">
        <v>194</v>
      </c>
      <c r="D120" s="85" t="s">
        <v>177</v>
      </c>
      <c r="E120" s="77" t="s">
        <v>36</v>
      </c>
      <c r="F120" s="66" t="s">
        <v>256</v>
      </c>
      <c r="G120" s="67" t="s">
        <v>165</v>
      </c>
      <c r="H120" s="65" t="s">
        <v>79</v>
      </c>
      <c r="I120" s="45">
        <v>7827.5</v>
      </c>
      <c r="J120" s="83">
        <v>-827.5</v>
      </c>
      <c r="K120" s="46">
        <f>I120+J120</f>
        <v>7000</v>
      </c>
      <c r="L120" s="46">
        <v>6735</v>
      </c>
    </row>
    <row r="121" spans="1:12" s="20" customFormat="1" ht="63.75">
      <c r="A121" s="232" t="s">
        <v>168</v>
      </c>
      <c r="B121" s="217" t="s">
        <v>217</v>
      </c>
      <c r="C121" s="84" t="s">
        <v>194</v>
      </c>
      <c r="D121" s="85" t="s">
        <v>177</v>
      </c>
      <c r="E121" s="77" t="s">
        <v>36</v>
      </c>
      <c r="F121" s="77" t="s">
        <v>256</v>
      </c>
      <c r="G121" s="78" t="s">
        <v>169</v>
      </c>
      <c r="H121" s="79"/>
      <c r="I121" s="45">
        <f aca="true" t="shared" si="20" ref="I121:L122">I122</f>
        <v>5046.1</v>
      </c>
      <c r="J121" s="83">
        <f t="shared" si="20"/>
        <v>0</v>
      </c>
      <c r="K121" s="46">
        <f t="shared" si="20"/>
        <v>5046.1</v>
      </c>
      <c r="L121" s="46">
        <f t="shared" si="20"/>
        <v>5046.1</v>
      </c>
    </row>
    <row r="122" spans="1:12" s="20" customFormat="1" ht="12.75">
      <c r="A122" s="232" t="s">
        <v>209</v>
      </c>
      <c r="B122" s="217" t="s">
        <v>217</v>
      </c>
      <c r="C122" s="84" t="s">
        <v>194</v>
      </c>
      <c r="D122" s="85" t="s">
        <v>177</v>
      </c>
      <c r="E122" s="42" t="s">
        <v>36</v>
      </c>
      <c r="F122" s="77" t="s">
        <v>256</v>
      </c>
      <c r="G122" s="78" t="s">
        <v>169</v>
      </c>
      <c r="H122" s="79" t="s">
        <v>223</v>
      </c>
      <c r="I122" s="45">
        <f t="shared" si="20"/>
        <v>5046.1</v>
      </c>
      <c r="J122" s="83">
        <f t="shared" si="20"/>
        <v>0</v>
      </c>
      <c r="K122" s="46">
        <f t="shared" si="20"/>
        <v>5046.1</v>
      </c>
      <c r="L122" s="46">
        <f t="shared" si="20"/>
        <v>5046.1</v>
      </c>
    </row>
    <row r="123" spans="1:12" s="20" customFormat="1" ht="13.5" thickBot="1">
      <c r="A123" s="232" t="s">
        <v>160</v>
      </c>
      <c r="B123" s="217" t="s">
        <v>217</v>
      </c>
      <c r="C123" s="84" t="s">
        <v>194</v>
      </c>
      <c r="D123" s="85" t="s">
        <v>177</v>
      </c>
      <c r="E123" s="77" t="s">
        <v>36</v>
      </c>
      <c r="F123" s="77" t="s">
        <v>256</v>
      </c>
      <c r="G123" s="78" t="s">
        <v>169</v>
      </c>
      <c r="H123" s="79" t="s">
        <v>161</v>
      </c>
      <c r="I123" s="45">
        <v>5046.1</v>
      </c>
      <c r="J123" s="83"/>
      <c r="K123" s="46">
        <f>I123+J123</f>
        <v>5046.1</v>
      </c>
      <c r="L123" s="46">
        <f>J123+K123</f>
        <v>5046.1</v>
      </c>
    </row>
    <row r="124" spans="1:12" s="26" customFormat="1" ht="25.5">
      <c r="A124" s="236" t="s">
        <v>113</v>
      </c>
      <c r="B124" s="219" t="s">
        <v>216</v>
      </c>
      <c r="C124" s="90"/>
      <c r="D124" s="91"/>
      <c r="E124" s="92"/>
      <c r="F124" s="92"/>
      <c r="G124" s="93"/>
      <c r="H124" s="94"/>
      <c r="I124" s="95">
        <f>I125+I157+I182+I151+I171</f>
        <v>60664.299999999996</v>
      </c>
      <c r="J124" s="95">
        <f>J125+J157+J182+J151+J171</f>
        <v>0</v>
      </c>
      <c r="K124" s="273">
        <f>K125+K157+K182+K151+K171</f>
        <v>60608.299999999996</v>
      </c>
      <c r="L124" s="273">
        <f>L125+L157+L182+L151+L171</f>
        <v>58674</v>
      </c>
    </row>
    <row r="125" spans="1:12" s="27" customFormat="1" ht="12.75">
      <c r="A125" s="237" t="s">
        <v>190</v>
      </c>
      <c r="B125" s="59" t="s">
        <v>216</v>
      </c>
      <c r="C125" s="40" t="s">
        <v>175</v>
      </c>
      <c r="D125" s="41"/>
      <c r="E125" s="80"/>
      <c r="F125" s="80"/>
      <c r="G125" s="81"/>
      <c r="H125" s="82"/>
      <c r="I125" s="96">
        <f>I126+I131+I138+I143</f>
        <v>10743.1</v>
      </c>
      <c r="J125" s="114">
        <f>J126+J131+J138+J143</f>
        <v>0</v>
      </c>
      <c r="K125" s="97">
        <f>K126+K131+K138+K143</f>
        <v>10687.1</v>
      </c>
      <c r="L125" s="97">
        <f>L126+L131+L138+L143</f>
        <v>9552.800000000001</v>
      </c>
    </row>
    <row r="126" spans="1:12" s="27" customFormat="1" ht="51">
      <c r="A126" s="226" t="s">
        <v>243</v>
      </c>
      <c r="B126" s="59" t="s">
        <v>216</v>
      </c>
      <c r="C126" s="40" t="s">
        <v>175</v>
      </c>
      <c r="D126" s="41" t="s">
        <v>177</v>
      </c>
      <c r="E126" s="80"/>
      <c r="F126" s="80"/>
      <c r="G126" s="81"/>
      <c r="H126" s="82"/>
      <c r="I126" s="96">
        <f>I127</f>
        <v>937.5</v>
      </c>
      <c r="J126" s="114">
        <f aca="true" t="shared" si="21" ref="J126:L129">J127</f>
        <v>0</v>
      </c>
      <c r="K126" s="97">
        <f t="shared" si="21"/>
        <v>937.5</v>
      </c>
      <c r="L126" s="97">
        <f t="shared" si="21"/>
        <v>937.5</v>
      </c>
    </row>
    <row r="127" spans="1:12" s="20" customFormat="1" ht="25.5">
      <c r="A127" s="227" t="s">
        <v>95</v>
      </c>
      <c r="B127" s="59" t="s">
        <v>216</v>
      </c>
      <c r="C127" s="40" t="s">
        <v>175</v>
      </c>
      <c r="D127" s="41" t="s">
        <v>177</v>
      </c>
      <c r="E127" s="42" t="s">
        <v>27</v>
      </c>
      <c r="F127" s="42" t="s">
        <v>256</v>
      </c>
      <c r="G127" s="43" t="s">
        <v>257</v>
      </c>
      <c r="H127" s="44"/>
      <c r="I127" s="45">
        <f>I128</f>
        <v>937.5</v>
      </c>
      <c r="J127" s="83">
        <f t="shared" si="21"/>
        <v>0</v>
      </c>
      <c r="K127" s="46">
        <f t="shared" si="21"/>
        <v>937.5</v>
      </c>
      <c r="L127" s="46">
        <f t="shared" si="21"/>
        <v>937.5</v>
      </c>
    </row>
    <row r="128" spans="1:12" s="20" customFormat="1" ht="25.5">
      <c r="A128" s="227" t="s">
        <v>237</v>
      </c>
      <c r="B128" s="59" t="s">
        <v>216</v>
      </c>
      <c r="C128" s="40" t="s">
        <v>175</v>
      </c>
      <c r="D128" s="41" t="s">
        <v>177</v>
      </c>
      <c r="E128" s="42" t="s">
        <v>27</v>
      </c>
      <c r="F128" s="42" t="s">
        <v>256</v>
      </c>
      <c r="G128" s="43" t="s">
        <v>85</v>
      </c>
      <c r="H128" s="44"/>
      <c r="I128" s="45">
        <f>I129</f>
        <v>937.5</v>
      </c>
      <c r="J128" s="83">
        <f t="shared" si="21"/>
        <v>0</v>
      </c>
      <c r="K128" s="46">
        <f t="shared" si="21"/>
        <v>937.5</v>
      </c>
      <c r="L128" s="46">
        <f t="shared" si="21"/>
        <v>937.5</v>
      </c>
    </row>
    <row r="129" spans="1:12" s="20" customFormat="1" ht="12.75">
      <c r="A129" s="227" t="s">
        <v>209</v>
      </c>
      <c r="B129" s="59" t="s">
        <v>216</v>
      </c>
      <c r="C129" s="40" t="s">
        <v>175</v>
      </c>
      <c r="D129" s="41" t="s">
        <v>177</v>
      </c>
      <c r="E129" s="42" t="s">
        <v>27</v>
      </c>
      <c r="F129" s="42" t="s">
        <v>256</v>
      </c>
      <c r="G129" s="43" t="s">
        <v>85</v>
      </c>
      <c r="H129" s="44" t="s">
        <v>223</v>
      </c>
      <c r="I129" s="45">
        <f>I130</f>
        <v>937.5</v>
      </c>
      <c r="J129" s="83">
        <f t="shared" si="21"/>
        <v>0</v>
      </c>
      <c r="K129" s="46">
        <f t="shared" si="21"/>
        <v>937.5</v>
      </c>
      <c r="L129" s="46">
        <f t="shared" si="21"/>
        <v>937.5</v>
      </c>
    </row>
    <row r="130" spans="1:12" s="20" customFormat="1" ht="12.75">
      <c r="A130" s="227" t="s">
        <v>160</v>
      </c>
      <c r="B130" s="59" t="s">
        <v>216</v>
      </c>
      <c r="C130" s="40" t="s">
        <v>175</v>
      </c>
      <c r="D130" s="41" t="s">
        <v>177</v>
      </c>
      <c r="E130" s="42" t="s">
        <v>27</v>
      </c>
      <c r="F130" s="42" t="s">
        <v>256</v>
      </c>
      <c r="G130" s="43" t="s">
        <v>85</v>
      </c>
      <c r="H130" s="44" t="s">
        <v>161</v>
      </c>
      <c r="I130" s="45">
        <v>937.5</v>
      </c>
      <c r="J130" s="83"/>
      <c r="K130" s="46">
        <f>I130+J130</f>
        <v>937.5</v>
      </c>
      <c r="L130" s="46">
        <f>J130+K130</f>
        <v>937.5</v>
      </c>
    </row>
    <row r="131" spans="1:12" s="27" customFormat="1" ht="38.25">
      <c r="A131" s="226" t="s">
        <v>212</v>
      </c>
      <c r="B131" s="80" t="s">
        <v>216</v>
      </c>
      <c r="C131" s="40" t="s">
        <v>175</v>
      </c>
      <c r="D131" s="41" t="s">
        <v>176</v>
      </c>
      <c r="E131" s="80"/>
      <c r="F131" s="80"/>
      <c r="G131" s="81"/>
      <c r="H131" s="82"/>
      <c r="I131" s="71">
        <f aca="true" t="shared" si="22" ref="I131:L132">I132</f>
        <v>7914.2</v>
      </c>
      <c r="J131" s="206">
        <f t="shared" si="22"/>
        <v>0</v>
      </c>
      <c r="K131" s="72">
        <f t="shared" si="22"/>
        <v>7914.2</v>
      </c>
      <c r="L131" s="72">
        <f t="shared" si="22"/>
        <v>7896.7</v>
      </c>
    </row>
    <row r="132" spans="1:12" s="27" customFormat="1" ht="25.5">
      <c r="A132" s="227" t="s">
        <v>95</v>
      </c>
      <c r="B132" s="80" t="s">
        <v>216</v>
      </c>
      <c r="C132" s="40" t="s">
        <v>175</v>
      </c>
      <c r="D132" s="41" t="s">
        <v>176</v>
      </c>
      <c r="E132" s="42" t="s">
        <v>27</v>
      </c>
      <c r="F132" s="42" t="s">
        <v>256</v>
      </c>
      <c r="G132" s="43" t="s">
        <v>257</v>
      </c>
      <c r="H132" s="82"/>
      <c r="I132" s="71">
        <f t="shared" si="22"/>
        <v>7914.2</v>
      </c>
      <c r="J132" s="206">
        <f t="shared" si="22"/>
        <v>0</v>
      </c>
      <c r="K132" s="72">
        <f t="shared" si="22"/>
        <v>7914.2</v>
      </c>
      <c r="L132" s="72">
        <f t="shared" si="22"/>
        <v>7896.7</v>
      </c>
    </row>
    <row r="133" spans="1:12" s="27" customFormat="1" ht="25.5">
      <c r="A133" s="234" t="s">
        <v>92</v>
      </c>
      <c r="B133" s="80" t="s">
        <v>216</v>
      </c>
      <c r="C133" s="40" t="s">
        <v>175</v>
      </c>
      <c r="D133" s="41" t="s">
        <v>176</v>
      </c>
      <c r="E133" s="42" t="s">
        <v>27</v>
      </c>
      <c r="F133" s="42" t="s">
        <v>256</v>
      </c>
      <c r="G133" s="43" t="s">
        <v>88</v>
      </c>
      <c r="H133" s="44"/>
      <c r="I133" s="45">
        <f>I134+I136</f>
        <v>7914.2</v>
      </c>
      <c r="J133" s="83">
        <f>J134+J136</f>
        <v>0</v>
      </c>
      <c r="K133" s="46">
        <f>K134+K136</f>
        <v>7914.2</v>
      </c>
      <c r="L133" s="46">
        <f>L134+L136</f>
        <v>7896.7</v>
      </c>
    </row>
    <row r="134" spans="1:12" s="27" customFormat="1" ht="63.75">
      <c r="A134" s="227" t="s">
        <v>170</v>
      </c>
      <c r="B134" s="80" t="s">
        <v>216</v>
      </c>
      <c r="C134" s="40" t="s">
        <v>175</v>
      </c>
      <c r="D134" s="41" t="s">
        <v>176</v>
      </c>
      <c r="E134" s="42" t="s">
        <v>27</v>
      </c>
      <c r="F134" s="42" t="s">
        <v>256</v>
      </c>
      <c r="G134" s="43" t="s">
        <v>88</v>
      </c>
      <c r="H134" s="44">
        <v>100</v>
      </c>
      <c r="I134" s="45">
        <f>I135</f>
        <v>7582.3</v>
      </c>
      <c r="J134" s="83">
        <f>J135</f>
        <v>0</v>
      </c>
      <c r="K134" s="46">
        <f>K135</f>
        <v>7582.3</v>
      </c>
      <c r="L134" s="46">
        <f>L135</f>
        <v>7564.8</v>
      </c>
    </row>
    <row r="135" spans="1:12" s="27" customFormat="1" ht="25.5">
      <c r="A135" s="227" t="s">
        <v>152</v>
      </c>
      <c r="B135" s="80" t="s">
        <v>216</v>
      </c>
      <c r="C135" s="40" t="s">
        <v>175</v>
      </c>
      <c r="D135" s="41" t="s">
        <v>176</v>
      </c>
      <c r="E135" s="42" t="s">
        <v>27</v>
      </c>
      <c r="F135" s="42" t="s">
        <v>256</v>
      </c>
      <c r="G135" s="43" t="s">
        <v>88</v>
      </c>
      <c r="H135" s="44">
        <v>120</v>
      </c>
      <c r="I135" s="45">
        <v>7582.3</v>
      </c>
      <c r="J135" s="83"/>
      <c r="K135" s="46">
        <f>I135+J135</f>
        <v>7582.3</v>
      </c>
      <c r="L135" s="46">
        <v>7564.8</v>
      </c>
    </row>
    <row r="136" spans="1:12" s="27" customFormat="1" ht="25.5">
      <c r="A136" s="227" t="s">
        <v>143</v>
      </c>
      <c r="B136" s="80" t="s">
        <v>216</v>
      </c>
      <c r="C136" s="40" t="s">
        <v>175</v>
      </c>
      <c r="D136" s="41" t="s">
        <v>176</v>
      </c>
      <c r="E136" s="42" t="s">
        <v>27</v>
      </c>
      <c r="F136" s="42" t="s">
        <v>256</v>
      </c>
      <c r="G136" s="43" t="s">
        <v>88</v>
      </c>
      <c r="H136" s="44">
        <v>200</v>
      </c>
      <c r="I136" s="45">
        <f>I137</f>
        <v>331.9</v>
      </c>
      <c r="J136" s="83">
        <f>J137</f>
        <v>0</v>
      </c>
      <c r="K136" s="46">
        <f>K137</f>
        <v>331.9</v>
      </c>
      <c r="L136" s="46">
        <f>L137</f>
        <v>331.9</v>
      </c>
    </row>
    <row r="137" spans="1:12" s="27" customFormat="1" ht="25.5">
      <c r="A137" s="227" t="s">
        <v>145</v>
      </c>
      <c r="B137" s="80" t="s">
        <v>216</v>
      </c>
      <c r="C137" s="40" t="s">
        <v>175</v>
      </c>
      <c r="D137" s="41" t="s">
        <v>176</v>
      </c>
      <c r="E137" s="42" t="s">
        <v>27</v>
      </c>
      <c r="F137" s="42" t="s">
        <v>256</v>
      </c>
      <c r="G137" s="43" t="s">
        <v>88</v>
      </c>
      <c r="H137" s="44">
        <v>240</v>
      </c>
      <c r="I137" s="45">
        <v>331.9</v>
      </c>
      <c r="J137" s="83"/>
      <c r="K137" s="46">
        <f>I137+J137</f>
        <v>331.9</v>
      </c>
      <c r="L137" s="46">
        <f>J137+K137</f>
        <v>331.9</v>
      </c>
    </row>
    <row r="138" spans="1:12" s="20" customFormat="1" ht="12.75">
      <c r="A138" s="237" t="s">
        <v>188</v>
      </c>
      <c r="B138" s="80" t="s">
        <v>216</v>
      </c>
      <c r="C138" s="40" t="s">
        <v>175</v>
      </c>
      <c r="D138" s="41" t="s">
        <v>202</v>
      </c>
      <c r="E138" s="80"/>
      <c r="F138" s="80"/>
      <c r="G138" s="81"/>
      <c r="H138" s="82"/>
      <c r="I138" s="96">
        <f>I139</f>
        <v>1172.8</v>
      </c>
      <c r="J138" s="114">
        <f aca="true" t="shared" si="23" ref="J138:L141">J139</f>
        <v>0</v>
      </c>
      <c r="K138" s="97">
        <f t="shared" si="23"/>
        <v>1116.8</v>
      </c>
      <c r="L138" s="97">
        <f t="shared" si="23"/>
        <v>0</v>
      </c>
    </row>
    <row r="139" spans="1:12" s="20" customFormat="1" ht="25.5">
      <c r="A139" s="227" t="s">
        <v>96</v>
      </c>
      <c r="B139" s="80" t="s">
        <v>216</v>
      </c>
      <c r="C139" s="40" t="s">
        <v>175</v>
      </c>
      <c r="D139" s="41" t="s">
        <v>202</v>
      </c>
      <c r="E139" s="73" t="s">
        <v>28</v>
      </c>
      <c r="F139" s="73" t="s">
        <v>256</v>
      </c>
      <c r="G139" s="74" t="s">
        <v>257</v>
      </c>
      <c r="H139" s="76"/>
      <c r="I139" s="45">
        <f>I140</f>
        <v>1172.8</v>
      </c>
      <c r="J139" s="83">
        <f t="shared" si="23"/>
        <v>0</v>
      </c>
      <c r="K139" s="46">
        <f t="shared" si="23"/>
        <v>1116.8</v>
      </c>
      <c r="L139" s="46">
        <f t="shared" si="23"/>
        <v>0</v>
      </c>
    </row>
    <row r="140" spans="1:12" s="20" customFormat="1" ht="25.5">
      <c r="A140" s="227" t="s">
        <v>96</v>
      </c>
      <c r="B140" s="80" t="s">
        <v>216</v>
      </c>
      <c r="C140" s="40" t="s">
        <v>175</v>
      </c>
      <c r="D140" s="41" t="s">
        <v>202</v>
      </c>
      <c r="E140" s="42" t="s">
        <v>28</v>
      </c>
      <c r="F140" s="42" t="s">
        <v>256</v>
      </c>
      <c r="G140" s="43" t="s">
        <v>63</v>
      </c>
      <c r="H140" s="44"/>
      <c r="I140" s="45">
        <f>I141</f>
        <v>1172.8</v>
      </c>
      <c r="J140" s="83">
        <f t="shared" si="23"/>
        <v>0</v>
      </c>
      <c r="K140" s="46">
        <f t="shared" si="23"/>
        <v>1116.8</v>
      </c>
      <c r="L140" s="46">
        <f t="shared" si="23"/>
        <v>0</v>
      </c>
    </row>
    <row r="141" spans="1:12" s="20" customFormat="1" ht="12.75">
      <c r="A141" s="227" t="s">
        <v>153</v>
      </c>
      <c r="B141" s="80" t="s">
        <v>216</v>
      </c>
      <c r="C141" s="40" t="s">
        <v>175</v>
      </c>
      <c r="D141" s="41" t="s">
        <v>202</v>
      </c>
      <c r="E141" s="42" t="s">
        <v>28</v>
      </c>
      <c r="F141" s="42" t="s">
        <v>256</v>
      </c>
      <c r="G141" s="43" t="s">
        <v>63</v>
      </c>
      <c r="H141" s="44" t="s">
        <v>154</v>
      </c>
      <c r="I141" s="45">
        <f>I142</f>
        <v>1172.8</v>
      </c>
      <c r="J141" s="83">
        <f t="shared" si="23"/>
        <v>0</v>
      </c>
      <c r="K141" s="46">
        <f t="shared" si="23"/>
        <v>1116.8</v>
      </c>
      <c r="L141" s="46">
        <f t="shared" si="23"/>
        <v>0</v>
      </c>
    </row>
    <row r="142" spans="1:12" s="20" customFormat="1" ht="12.75">
      <c r="A142" s="227" t="s">
        <v>141</v>
      </c>
      <c r="B142" s="80" t="s">
        <v>216</v>
      </c>
      <c r="C142" s="40" t="s">
        <v>175</v>
      </c>
      <c r="D142" s="41" t="s">
        <v>202</v>
      </c>
      <c r="E142" s="42" t="s">
        <v>28</v>
      </c>
      <c r="F142" s="42" t="s">
        <v>256</v>
      </c>
      <c r="G142" s="43" t="s">
        <v>63</v>
      </c>
      <c r="H142" s="44">
        <v>870</v>
      </c>
      <c r="I142" s="45">
        <v>1172.8</v>
      </c>
      <c r="J142" s="83">
        <v>0</v>
      </c>
      <c r="K142" s="46">
        <f>I142+J142-56</f>
        <v>1116.8</v>
      </c>
      <c r="L142" s="46">
        <v>0</v>
      </c>
    </row>
    <row r="143" spans="1:12" s="27" customFormat="1" ht="12.75">
      <c r="A143" s="226" t="s">
        <v>206</v>
      </c>
      <c r="B143" s="80" t="s">
        <v>216</v>
      </c>
      <c r="C143" s="39" t="s">
        <v>175</v>
      </c>
      <c r="D143" s="58" t="s">
        <v>232</v>
      </c>
      <c r="E143" s="59"/>
      <c r="F143" s="59"/>
      <c r="G143" s="69"/>
      <c r="H143" s="70"/>
      <c r="I143" s="96">
        <f>I144</f>
        <v>718.6</v>
      </c>
      <c r="J143" s="114">
        <f>J144</f>
        <v>0</v>
      </c>
      <c r="K143" s="97">
        <f>K144</f>
        <v>718.6</v>
      </c>
      <c r="L143" s="97">
        <f>L144</f>
        <v>718.6</v>
      </c>
    </row>
    <row r="144" spans="1:12" s="20" customFormat="1" ht="25.5">
      <c r="A144" s="232" t="s">
        <v>128</v>
      </c>
      <c r="B144" s="80" t="s">
        <v>216</v>
      </c>
      <c r="C144" s="39" t="s">
        <v>175</v>
      </c>
      <c r="D144" s="58" t="s">
        <v>232</v>
      </c>
      <c r="E144" s="42" t="s">
        <v>29</v>
      </c>
      <c r="F144" s="42" t="s">
        <v>256</v>
      </c>
      <c r="G144" s="43" t="s">
        <v>257</v>
      </c>
      <c r="H144" s="44"/>
      <c r="I144" s="45">
        <f>I148+I147</f>
        <v>718.6</v>
      </c>
      <c r="J144" s="45">
        <f>J148+J147</f>
        <v>0</v>
      </c>
      <c r="K144" s="46">
        <f>K148+K147</f>
        <v>718.6</v>
      </c>
      <c r="L144" s="46">
        <f>L148+L147</f>
        <v>718.6</v>
      </c>
    </row>
    <row r="145" spans="1:12" s="20" customFormat="1" ht="12.75">
      <c r="A145" s="233" t="s">
        <v>281</v>
      </c>
      <c r="B145" s="80" t="s">
        <v>216</v>
      </c>
      <c r="C145" s="39" t="s">
        <v>175</v>
      </c>
      <c r="D145" s="58" t="s">
        <v>232</v>
      </c>
      <c r="E145" s="42" t="s">
        <v>29</v>
      </c>
      <c r="F145" s="42" t="s">
        <v>256</v>
      </c>
      <c r="G145" s="43" t="s">
        <v>280</v>
      </c>
      <c r="H145" s="44"/>
      <c r="I145" s="45">
        <f aca="true" t="shared" si="24" ref="I145:L146">I146</f>
        <v>45.6</v>
      </c>
      <c r="J145" s="83">
        <f t="shared" si="24"/>
        <v>0</v>
      </c>
      <c r="K145" s="46">
        <f t="shared" si="24"/>
        <v>45.6</v>
      </c>
      <c r="L145" s="46">
        <f t="shared" si="24"/>
        <v>45.6</v>
      </c>
    </row>
    <row r="146" spans="1:12" s="20" customFormat="1" ht="12.75">
      <c r="A146" s="227" t="s">
        <v>209</v>
      </c>
      <c r="B146" s="80" t="s">
        <v>216</v>
      </c>
      <c r="C146" s="39" t="s">
        <v>175</v>
      </c>
      <c r="D146" s="58" t="s">
        <v>232</v>
      </c>
      <c r="E146" s="42" t="s">
        <v>29</v>
      </c>
      <c r="F146" s="42" t="s">
        <v>256</v>
      </c>
      <c r="G146" s="43" t="s">
        <v>280</v>
      </c>
      <c r="H146" s="44" t="s">
        <v>223</v>
      </c>
      <c r="I146" s="45">
        <f t="shared" si="24"/>
        <v>45.6</v>
      </c>
      <c r="J146" s="83">
        <f t="shared" si="24"/>
        <v>0</v>
      </c>
      <c r="K146" s="46">
        <f t="shared" si="24"/>
        <v>45.6</v>
      </c>
      <c r="L146" s="46">
        <f t="shared" si="24"/>
        <v>45.6</v>
      </c>
    </row>
    <row r="147" spans="1:12" s="20" customFormat="1" ht="12.75">
      <c r="A147" s="232" t="s">
        <v>224</v>
      </c>
      <c r="B147" s="80" t="s">
        <v>216</v>
      </c>
      <c r="C147" s="39" t="s">
        <v>175</v>
      </c>
      <c r="D147" s="58" t="s">
        <v>232</v>
      </c>
      <c r="E147" s="42" t="s">
        <v>29</v>
      </c>
      <c r="F147" s="42" t="s">
        <v>256</v>
      </c>
      <c r="G147" s="43" t="s">
        <v>280</v>
      </c>
      <c r="H147" s="44" t="s">
        <v>275</v>
      </c>
      <c r="I147" s="45">
        <v>45.6</v>
      </c>
      <c r="J147" s="83">
        <v>0</v>
      </c>
      <c r="K147" s="46">
        <v>45.6</v>
      </c>
      <c r="L147" s="46">
        <v>45.6</v>
      </c>
    </row>
    <row r="148" spans="1:12" s="20" customFormat="1" ht="38.25">
      <c r="A148" s="232" t="s">
        <v>123</v>
      </c>
      <c r="B148" s="80" t="s">
        <v>216</v>
      </c>
      <c r="C148" s="39" t="s">
        <v>175</v>
      </c>
      <c r="D148" s="58" t="s">
        <v>232</v>
      </c>
      <c r="E148" s="42" t="s">
        <v>29</v>
      </c>
      <c r="F148" s="42" t="s">
        <v>256</v>
      </c>
      <c r="G148" s="78" t="s">
        <v>82</v>
      </c>
      <c r="H148" s="98"/>
      <c r="I148" s="45">
        <f aca="true" t="shared" si="25" ref="I148:L149">I149</f>
        <v>673</v>
      </c>
      <c r="J148" s="83">
        <f t="shared" si="25"/>
        <v>0</v>
      </c>
      <c r="K148" s="46">
        <f t="shared" si="25"/>
        <v>673</v>
      </c>
      <c r="L148" s="46">
        <f t="shared" si="25"/>
        <v>673</v>
      </c>
    </row>
    <row r="149" spans="1:12" s="20" customFormat="1" ht="12.75">
      <c r="A149" s="227" t="s">
        <v>153</v>
      </c>
      <c r="B149" s="80" t="s">
        <v>216</v>
      </c>
      <c r="C149" s="39" t="s">
        <v>175</v>
      </c>
      <c r="D149" s="58" t="s">
        <v>232</v>
      </c>
      <c r="E149" s="42" t="s">
        <v>29</v>
      </c>
      <c r="F149" s="42" t="s">
        <v>256</v>
      </c>
      <c r="G149" s="43" t="s">
        <v>82</v>
      </c>
      <c r="H149" s="44" t="s">
        <v>154</v>
      </c>
      <c r="I149" s="45">
        <f t="shared" si="25"/>
        <v>673</v>
      </c>
      <c r="J149" s="83">
        <f t="shared" si="25"/>
        <v>0</v>
      </c>
      <c r="K149" s="46">
        <f t="shared" si="25"/>
        <v>673</v>
      </c>
      <c r="L149" s="46">
        <f t="shared" si="25"/>
        <v>673</v>
      </c>
    </row>
    <row r="150" spans="1:12" s="20" customFormat="1" ht="38.25">
      <c r="A150" s="227" t="s">
        <v>264</v>
      </c>
      <c r="B150" s="80" t="s">
        <v>216</v>
      </c>
      <c r="C150" s="39" t="s">
        <v>175</v>
      </c>
      <c r="D150" s="58" t="s">
        <v>232</v>
      </c>
      <c r="E150" s="42" t="s">
        <v>29</v>
      </c>
      <c r="F150" s="42" t="s">
        <v>256</v>
      </c>
      <c r="G150" s="43" t="s">
        <v>82</v>
      </c>
      <c r="H150" s="44" t="s">
        <v>265</v>
      </c>
      <c r="I150" s="45">
        <v>673</v>
      </c>
      <c r="J150" s="83"/>
      <c r="K150" s="46">
        <f>I150+J150</f>
        <v>673</v>
      </c>
      <c r="L150" s="46">
        <f>J150+K150</f>
        <v>673</v>
      </c>
    </row>
    <row r="151" spans="1:12" s="20" customFormat="1" ht="12.75">
      <c r="A151" s="226" t="s">
        <v>234</v>
      </c>
      <c r="B151" s="59" t="s">
        <v>216</v>
      </c>
      <c r="C151" s="39" t="s">
        <v>182</v>
      </c>
      <c r="D151" s="58"/>
      <c r="E151" s="59"/>
      <c r="F151" s="59"/>
      <c r="G151" s="69"/>
      <c r="H151" s="70"/>
      <c r="I151" s="96">
        <f>I152</f>
        <v>2195.4</v>
      </c>
      <c r="J151" s="114">
        <f aca="true" t="shared" si="26" ref="J151:L155">J152</f>
        <v>0</v>
      </c>
      <c r="K151" s="97">
        <f t="shared" si="26"/>
        <v>2195.4</v>
      </c>
      <c r="L151" s="97">
        <f t="shared" si="26"/>
        <v>2195.4</v>
      </c>
    </row>
    <row r="152" spans="1:12" s="20" customFormat="1" ht="12.75">
      <c r="A152" s="232" t="s">
        <v>235</v>
      </c>
      <c r="B152" s="59" t="s">
        <v>216</v>
      </c>
      <c r="C152" s="39" t="s">
        <v>182</v>
      </c>
      <c r="D152" s="58" t="s">
        <v>178</v>
      </c>
      <c r="E152" s="59"/>
      <c r="F152" s="59"/>
      <c r="G152" s="69"/>
      <c r="H152" s="70"/>
      <c r="I152" s="96">
        <f>I153</f>
        <v>2195.4</v>
      </c>
      <c r="J152" s="114">
        <f t="shared" si="26"/>
        <v>0</v>
      </c>
      <c r="K152" s="97">
        <f t="shared" si="26"/>
        <v>2195.4</v>
      </c>
      <c r="L152" s="97">
        <f t="shared" si="26"/>
        <v>2195.4</v>
      </c>
    </row>
    <row r="153" spans="1:12" s="20" customFormat="1" ht="25.5">
      <c r="A153" s="227" t="s">
        <v>97</v>
      </c>
      <c r="B153" s="59" t="s">
        <v>216</v>
      </c>
      <c r="C153" s="39" t="s">
        <v>182</v>
      </c>
      <c r="D153" s="58" t="s">
        <v>178</v>
      </c>
      <c r="E153" s="42" t="s">
        <v>31</v>
      </c>
      <c r="F153" s="42" t="s">
        <v>256</v>
      </c>
      <c r="G153" s="43" t="s">
        <v>257</v>
      </c>
      <c r="H153" s="44"/>
      <c r="I153" s="45">
        <f>I154</f>
        <v>2195.4</v>
      </c>
      <c r="J153" s="83">
        <f t="shared" si="26"/>
        <v>0</v>
      </c>
      <c r="K153" s="46">
        <f t="shared" si="26"/>
        <v>2195.4</v>
      </c>
      <c r="L153" s="46">
        <f t="shared" si="26"/>
        <v>2195.4</v>
      </c>
    </row>
    <row r="154" spans="1:12" s="20" customFormat="1" ht="25.5">
      <c r="A154" s="227" t="s">
        <v>231</v>
      </c>
      <c r="B154" s="59" t="s">
        <v>216</v>
      </c>
      <c r="C154" s="39" t="s">
        <v>182</v>
      </c>
      <c r="D154" s="58" t="s">
        <v>178</v>
      </c>
      <c r="E154" s="42" t="s">
        <v>31</v>
      </c>
      <c r="F154" s="42" t="s">
        <v>256</v>
      </c>
      <c r="G154" s="43" t="s">
        <v>81</v>
      </c>
      <c r="H154" s="44"/>
      <c r="I154" s="45">
        <f>I155</f>
        <v>2195.4</v>
      </c>
      <c r="J154" s="83">
        <f t="shared" si="26"/>
        <v>0</v>
      </c>
      <c r="K154" s="46">
        <f t="shared" si="26"/>
        <v>2195.4</v>
      </c>
      <c r="L154" s="46">
        <f t="shared" si="26"/>
        <v>2195.4</v>
      </c>
    </row>
    <row r="155" spans="1:12" s="20" customFormat="1" ht="12.75">
      <c r="A155" s="227" t="s">
        <v>209</v>
      </c>
      <c r="B155" s="59" t="s">
        <v>216</v>
      </c>
      <c r="C155" s="39" t="s">
        <v>182</v>
      </c>
      <c r="D155" s="58" t="s">
        <v>178</v>
      </c>
      <c r="E155" s="42" t="s">
        <v>31</v>
      </c>
      <c r="F155" s="42" t="s">
        <v>256</v>
      </c>
      <c r="G155" s="43" t="s">
        <v>81</v>
      </c>
      <c r="H155" s="44" t="s">
        <v>223</v>
      </c>
      <c r="I155" s="45">
        <f>I156</f>
        <v>2195.4</v>
      </c>
      <c r="J155" s="83">
        <f t="shared" si="26"/>
        <v>0</v>
      </c>
      <c r="K155" s="46">
        <f t="shared" si="26"/>
        <v>2195.4</v>
      </c>
      <c r="L155" s="46">
        <f t="shared" si="26"/>
        <v>2195.4</v>
      </c>
    </row>
    <row r="156" spans="1:12" s="20" customFormat="1" ht="12.75">
      <c r="A156" s="227" t="s">
        <v>160</v>
      </c>
      <c r="B156" s="59" t="s">
        <v>216</v>
      </c>
      <c r="C156" s="39" t="s">
        <v>182</v>
      </c>
      <c r="D156" s="58" t="s">
        <v>178</v>
      </c>
      <c r="E156" s="42" t="s">
        <v>31</v>
      </c>
      <c r="F156" s="42" t="s">
        <v>256</v>
      </c>
      <c r="G156" s="43" t="s">
        <v>81</v>
      </c>
      <c r="H156" s="44" t="s">
        <v>161</v>
      </c>
      <c r="I156" s="45">
        <v>2195.4</v>
      </c>
      <c r="J156" s="83"/>
      <c r="K156" s="46">
        <f>I156+J156</f>
        <v>2195.4</v>
      </c>
      <c r="L156" s="46">
        <f>J156+K156</f>
        <v>2195.4</v>
      </c>
    </row>
    <row r="157" spans="1:12" s="27" customFormat="1" ht="25.5">
      <c r="A157" s="226" t="s">
        <v>191</v>
      </c>
      <c r="B157" s="80" t="s">
        <v>216</v>
      </c>
      <c r="C157" s="40" t="s">
        <v>178</v>
      </c>
      <c r="D157" s="41"/>
      <c r="E157" s="80"/>
      <c r="F157" s="80"/>
      <c r="G157" s="81"/>
      <c r="H157" s="82"/>
      <c r="I157" s="96">
        <f>I158+I163</f>
        <v>1025</v>
      </c>
      <c r="J157" s="114">
        <f>J158+J163</f>
        <v>0</v>
      </c>
      <c r="K157" s="97">
        <f>K158+K163</f>
        <v>1025</v>
      </c>
      <c r="L157" s="97">
        <f>L158+L163</f>
        <v>825</v>
      </c>
    </row>
    <row r="158" spans="1:12" s="27" customFormat="1" ht="38.25">
      <c r="A158" s="232" t="s">
        <v>233</v>
      </c>
      <c r="B158" s="80" t="s">
        <v>216</v>
      </c>
      <c r="C158" s="40" t="s">
        <v>178</v>
      </c>
      <c r="D158" s="41" t="s">
        <v>192</v>
      </c>
      <c r="E158" s="59"/>
      <c r="F158" s="59"/>
      <c r="G158" s="69"/>
      <c r="H158" s="70"/>
      <c r="I158" s="96">
        <f>I159</f>
        <v>200</v>
      </c>
      <c r="J158" s="114">
        <f aca="true" t="shared" si="27" ref="J158:L161">J159</f>
        <v>0</v>
      </c>
      <c r="K158" s="97">
        <f t="shared" si="27"/>
        <v>200</v>
      </c>
      <c r="L158" s="97">
        <f t="shared" si="27"/>
        <v>0</v>
      </c>
    </row>
    <row r="159" spans="1:12" s="27" customFormat="1" ht="25.5">
      <c r="A159" s="227" t="s">
        <v>101</v>
      </c>
      <c r="B159" s="80" t="s">
        <v>216</v>
      </c>
      <c r="C159" s="40" t="s">
        <v>178</v>
      </c>
      <c r="D159" s="41" t="s">
        <v>192</v>
      </c>
      <c r="E159" s="42" t="s">
        <v>87</v>
      </c>
      <c r="F159" s="42" t="s">
        <v>256</v>
      </c>
      <c r="G159" s="43" t="s">
        <v>257</v>
      </c>
      <c r="H159" s="44"/>
      <c r="I159" s="45">
        <f>I160</f>
        <v>200</v>
      </c>
      <c r="J159" s="83">
        <f t="shared" si="27"/>
        <v>0</v>
      </c>
      <c r="K159" s="46">
        <f t="shared" si="27"/>
        <v>200</v>
      </c>
      <c r="L159" s="46">
        <f t="shared" si="27"/>
        <v>0</v>
      </c>
    </row>
    <row r="160" spans="1:12" s="27" customFormat="1" ht="51">
      <c r="A160" s="227" t="s">
        <v>102</v>
      </c>
      <c r="B160" s="80" t="s">
        <v>216</v>
      </c>
      <c r="C160" s="40" t="s">
        <v>178</v>
      </c>
      <c r="D160" s="41" t="s">
        <v>192</v>
      </c>
      <c r="E160" s="42" t="s">
        <v>87</v>
      </c>
      <c r="F160" s="42" t="s">
        <v>256</v>
      </c>
      <c r="G160" s="43" t="s">
        <v>65</v>
      </c>
      <c r="H160" s="44"/>
      <c r="I160" s="45">
        <f>I161</f>
        <v>200</v>
      </c>
      <c r="J160" s="83">
        <f t="shared" si="27"/>
        <v>0</v>
      </c>
      <c r="K160" s="46">
        <f t="shared" si="27"/>
        <v>200</v>
      </c>
      <c r="L160" s="46">
        <f t="shared" si="27"/>
        <v>0</v>
      </c>
    </row>
    <row r="161" spans="1:12" s="27" customFormat="1" ht="12.75">
      <c r="A161" s="227" t="s">
        <v>153</v>
      </c>
      <c r="B161" s="80" t="s">
        <v>216</v>
      </c>
      <c r="C161" s="40" t="s">
        <v>178</v>
      </c>
      <c r="D161" s="41" t="s">
        <v>192</v>
      </c>
      <c r="E161" s="42" t="s">
        <v>87</v>
      </c>
      <c r="F161" s="42" t="s">
        <v>256</v>
      </c>
      <c r="G161" s="43" t="s">
        <v>65</v>
      </c>
      <c r="H161" s="44" t="s">
        <v>154</v>
      </c>
      <c r="I161" s="45">
        <f>I162</f>
        <v>200</v>
      </c>
      <c r="J161" s="83">
        <f t="shared" si="27"/>
        <v>0</v>
      </c>
      <c r="K161" s="46">
        <f t="shared" si="27"/>
        <v>200</v>
      </c>
      <c r="L161" s="46">
        <f t="shared" si="27"/>
        <v>0</v>
      </c>
    </row>
    <row r="162" spans="1:12" s="27" customFormat="1" ht="12.75">
      <c r="A162" s="227" t="s">
        <v>141</v>
      </c>
      <c r="B162" s="80" t="s">
        <v>216</v>
      </c>
      <c r="C162" s="40" t="s">
        <v>178</v>
      </c>
      <c r="D162" s="41" t="s">
        <v>192</v>
      </c>
      <c r="E162" s="42" t="s">
        <v>87</v>
      </c>
      <c r="F162" s="42" t="s">
        <v>256</v>
      </c>
      <c r="G162" s="43" t="s">
        <v>65</v>
      </c>
      <c r="H162" s="44">
        <v>870</v>
      </c>
      <c r="I162" s="45">
        <v>200</v>
      </c>
      <c r="J162" s="83"/>
      <c r="K162" s="46">
        <f>I162+J162</f>
        <v>200</v>
      </c>
      <c r="L162" s="46">
        <v>0</v>
      </c>
    </row>
    <row r="163" spans="1:12" s="27" customFormat="1" ht="12.75">
      <c r="A163" s="238" t="s">
        <v>245</v>
      </c>
      <c r="B163" s="80" t="s">
        <v>216</v>
      </c>
      <c r="C163" s="40" t="s">
        <v>178</v>
      </c>
      <c r="D163" s="41" t="s">
        <v>194</v>
      </c>
      <c r="E163" s="59"/>
      <c r="F163" s="59"/>
      <c r="G163" s="69"/>
      <c r="H163" s="70"/>
      <c r="I163" s="96">
        <f>I164</f>
        <v>825</v>
      </c>
      <c r="J163" s="96">
        <f>J164</f>
        <v>0</v>
      </c>
      <c r="K163" s="97">
        <f>K164</f>
        <v>825</v>
      </c>
      <c r="L163" s="97">
        <f>L164</f>
        <v>825</v>
      </c>
    </row>
    <row r="164" spans="1:12" s="20" customFormat="1" ht="25.5">
      <c r="A164" s="227" t="s">
        <v>101</v>
      </c>
      <c r="B164" s="80" t="s">
        <v>216</v>
      </c>
      <c r="C164" s="40" t="s">
        <v>178</v>
      </c>
      <c r="D164" s="41" t="s">
        <v>194</v>
      </c>
      <c r="E164" s="42" t="s">
        <v>87</v>
      </c>
      <c r="F164" s="42" t="s">
        <v>256</v>
      </c>
      <c r="G164" s="43" t="s">
        <v>257</v>
      </c>
      <c r="H164" s="44"/>
      <c r="I164" s="45">
        <f>I168+I165</f>
        <v>825</v>
      </c>
      <c r="J164" s="45">
        <f>J168+J165</f>
        <v>0</v>
      </c>
      <c r="K164" s="46">
        <f>K168+K165</f>
        <v>825</v>
      </c>
      <c r="L164" s="46">
        <f>L168+L165</f>
        <v>825</v>
      </c>
    </row>
    <row r="165" spans="1:12" s="20" customFormat="1" ht="12.75">
      <c r="A165" s="233" t="s">
        <v>281</v>
      </c>
      <c r="B165" s="80" t="s">
        <v>216</v>
      </c>
      <c r="C165" s="40" t="s">
        <v>178</v>
      </c>
      <c r="D165" s="41" t="s">
        <v>194</v>
      </c>
      <c r="E165" s="42" t="s">
        <v>87</v>
      </c>
      <c r="F165" s="42" t="s">
        <v>256</v>
      </c>
      <c r="G165" s="43" t="s">
        <v>280</v>
      </c>
      <c r="H165" s="44"/>
      <c r="I165" s="45">
        <f aca="true" t="shared" si="28" ref="I165:L166">I166</f>
        <v>500</v>
      </c>
      <c r="J165" s="83">
        <f t="shared" si="28"/>
        <v>0</v>
      </c>
      <c r="K165" s="46">
        <f t="shared" si="28"/>
        <v>500</v>
      </c>
      <c r="L165" s="46">
        <f t="shared" si="28"/>
        <v>500</v>
      </c>
    </row>
    <row r="166" spans="1:12" s="20" customFormat="1" ht="12.75">
      <c r="A166" s="227" t="s">
        <v>209</v>
      </c>
      <c r="B166" s="80" t="s">
        <v>216</v>
      </c>
      <c r="C166" s="40" t="s">
        <v>178</v>
      </c>
      <c r="D166" s="41" t="s">
        <v>194</v>
      </c>
      <c r="E166" s="42" t="s">
        <v>87</v>
      </c>
      <c r="F166" s="42" t="s">
        <v>256</v>
      </c>
      <c r="G166" s="43" t="s">
        <v>280</v>
      </c>
      <c r="H166" s="44" t="s">
        <v>223</v>
      </c>
      <c r="I166" s="45">
        <f t="shared" si="28"/>
        <v>500</v>
      </c>
      <c r="J166" s="83">
        <f t="shared" si="28"/>
        <v>0</v>
      </c>
      <c r="K166" s="46">
        <f t="shared" si="28"/>
        <v>500</v>
      </c>
      <c r="L166" s="46">
        <f t="shared" si="28"/>
        <v>500</v>
      </c>
    </row>
    <row r="167" spans="1:12" s="20" customFormat="1" ht="12.75">
      <c r="A167" s="232" t="s">
        <v>224</v>
      </c>
      <c r="B167" s="80" t="s">
        <v>216</v>
      </c>
      <c r="C167" s="40" t="s">
        <v>178</v>
      </c>
      <c r="D167" s="41" t="s">
        <v>194</v>
      </c>
      <c r="E167" s="42" t="s">
        <v>87</v>
      </c>
      <c r="F167" s="42" t="s">
        <v>256</v>
      </c>
      <c r="G167" s="43" t="s">
        <v>280</v>
      </c>
      <c r="H167" s="44" t="s">
        <v>275</v>
      </c>
      <c r="I167" s="45">
        <v>500</v>
      </c>
      <c r="J167" s="83">
        <v>0</v>
      </c>
      <c r="K167" s="46">
        <v>500</v>
      </c>
      <c r="L167" s="46">
        <v>500</v>
      </c>
    </row>
    <row r="168" spans="1:12" s="20" customFormat="1" ht="38.25">
      <c r="A168" s="227" t="s">
        <v>103</v>
      </c>
      <c r="B168" s="80" t="s">
        <v>216</v>
      </c>
      <c r="C168" s="40" t="s">
        <v>178</v>
      </c>
      <c r="D168" s="41" t="s">
        <v>194</v>
      </c>
      <c r="E168" s="42" t="s">
        <v>87</v>
      </c>
      <c r="F168" s="42" t="s">
        <v>256</v>
      </c>
      <c r="G168" s="43" t="s">
        <v>66</v>
      </c>
      <c r="H168" s="44"/>
      <c r="I168" s="45">
        <f aca="true" t="shared" si="29" ref="I168:L169">I169</f>
        <v>325</v>
      </c>
      <c r="J168" s="83">
        <f t="shared" si="29"/>
        <v>0</v>
      </c>
      <c r="K168" s="46">
        <f t="shared" si="29"/>
        <v>325</v>
      </c>
      <c r="L168" s="46">
        <f t="shared" si="29"/>
        <v>325</v>
      </c>
    </row>
    <row r="169" spans="1:12" s="20" customFormat="1" ht="12.75">
      <c r="A169" s="227" t="s">
        <v>209</v>
      </c>
      <c r="B169" s="80" t="s">
        <v>216</v>
      </c>
      <c r="C169" s="40" t="s">
        <v>178</v>
      </c>
      <c r="D169" s="41" t="s">
        <v>194</v>
      </c>
      <c r="E169" s="42" t="s">
        <v>87</v>
      </c>
      <c r="F169" s="42" t="s">
        <v>256</v>
      </c>
      <c r="G169" s="43" t="s">
        <v>66</v>
      </c>
      <c r="H169" s="44" t="s">
        <v>223</v>
      </c>
      <c r="I169" s="45">
        <f t="shared" si="29"/>
        <v>325</v>
      </c>
      <c r="J169" s="83">
        <f t="shared" si="29"/>
        <v>0</v>
      </c>
      <c r="K169" s="46">
        <f t="shared" si="29"/>
        <v>325</v>
      </c>
      <c r="L169" s="46">
        <f t="shared" si="29"/>
        <v>325</v>
      </c>
    </row>
    <row r="170" spans="1:12" s="20" customFormat="1" ht="12.75">
      <c r="A170" s="227" t="s">
        <v>162</v>
      </c>
      <c r="B170" s="80" t="s">
        <v>216</v>
      </c>
      <c r="C170" s="40" t="s">
        <v>178</v>
      </c>
      <c r="D170" s="41" t="s">
        <v>194</v>
      </c>
      <c r="E170" s="42" t="s">
        <v>87</v>
      </c>
      <c r="F170" s="42" t="s">
        <v>256</v>
      </c>
      <c r="G170" s="43" t="s">
        <v>66</v>
      </c>
      <c r="H170" s="44" t="s">
        <v>171</v>
      </c>
      <c r="I170" s="45">
        <v>325</v>
      </c>
      <c r="J170" s="83"/>
      <c r="K170" s="46">
        <f>I170+J170</f>
        <v>325</v>
      </c>
      <c r="L170" s="46">
        <f>J170+K170</f>
        <v>325</v>
      </c>
    </row>
    <row r="171" spans="1:12" s="20" customFormat="1" ht="12.75">
      <c r="A171" s="237" t="s">
        <v>183</v>
      </c>
      <c r="B171" s="80" t="s">
        <v>216</v>
      </c>
      <c r="C171" s="40" t="s">
        <v>179</v>
      </c>
      <c r="D171" s="41"/>
      <c r="E171" s="42"/>
      <c r="F171" s="42"/>
      <c r="G171" s="43"/>
      <c r="H171" s="44"/>
      <c r="I171" s="45">
        <f>I177+I172</f>
        <v>234</v>
      </c>
      <c r="J171" s="45">
        <f>J177+J172</f>
        <v>0</v>
      </c>
      <c r="K171" s="46">
        <f>K177+K172</f>
        <v>234</v>
      </c>
      <c r="L171" s="46">
        <f>L177+L172</f>
        <v>234</v>
      </c>
    </row>
    <row r="172" spans="1:12" s="20" customFormat="1" ht="12.75">
      <c r="A172" s="109" t="s">
        <v>254</v>
      </c>
      <c r="B172" s="80" t="s">
        <v>216</v>
      </c>
      <c r="C172" s="40" t="s">
        <v>179</v>
      </c>
      <c r="D172" s="41" t="s">
        <v>175</v>
      </c>
      <c r="E172" s="174"/>
      <c r="F172" s="174"/>
      <c r="G172" s="174"/>
      <c r="H172" s="44"/>
      <c r="I172" s="45">
        <f aca="true" t="shared" si="30" ref="I172:L173">I173</f>
        <v>70</v>
      </c>
      <c r="J172" s="83">
        <f t="shared" si="30"/>
        <v>0</v>
      </c>
      <c r="K172" s="46">
        <f t="shared" si="30"/>
        <v>70</v>
      </c>
      <c r="L172" s="46">
        <f t="shared" si="30"/>
        <v>70</v>
      </c>
    </row>
    <row r="173" spans="1:12" s="20" customFormat="1" ht="12.75">
      <c r="A173" s="237" t="s">
        <v>295</v>
      </c>
      <c r="B173" s="80" t="s">
        <v>216</v>
      </c>
      <c r="C173" s="40" t="s">
        <v>179</v>
      </c>
      <c r="D173" s="41" t="s">
        <v>175</v>
      </c>
      <c r="E173" s="42" t="s">
        <v>296</v>
      </c>
      <c r="F173" s="42" t="s">
        <v>256</v>
      </c>
      <c r="G173" s="43" t="s">
        <v>257</v>
      </c>
      <c r="H173" s="44"/>
      <c r="I173" s="45">
        <f t="shared" si="30"/>
        <v>70</v>
      </c>
      <c r="J173" s="83">
        <f t="shared" si="30"/>
        <v>0</v>
      </c>
      <c r="K173" s="46">
        <f t="shared" si="30"/>
        <v>70</v>
      </c>
      <c r="L173" s="46">
        <f t="shared" si="30"/>
        <v>70</v>
      </c>
    </row>
    <row r="174" spans="1:12" s="20" customFormat="1" ht="25.5">
      <c r="A174" s="227" t="s">
        <v>96</v>
      </c>
      <c r="B174" s="80" t="s">
        <v>216</v>
      </c>
      <c r="C174" s="40" t="s">
        <v>179</v>
      </c>
      <c r="D174" s="41" t="s">
        <v>175</v>
      </c>
      <c r="E174" s="42" t="s">
        <v>296</v>
      </c>
      <c r="F174" s="42" t="s">
        <v>256</v>
      </c>
      <c r="G174" s="43" t="s">
        <v>63</v>
      </c>
      <c r="H174" s="44"/>
      <c r="I174" s="45">
        <f aca="true" t="shared" si="31" ref="I174:L175">I175</f>
        <v>70</v>
      </c>
      <c r="J174" s="83">
        <f t="shared" si="31"/>
        <v>0</v>
      </c>
      <c r="K174" s="46">
        <f t="shared" si="31"/>
        <v>70</v>
      </c>
      <c r="L174" s="46">
        <f t="shared" si="31"/>
        <v>70</v>
      </c>
    </row>
    <row r="175" spans="1:12" s="20" customFormat="1" ht="12.75">
      <c r="A175" s="227" t="s">
        <v>153</v>
      </c>
      <c r="B175" s="80" t="s">
        <v>216</v>
      </c>
      <c r="C175" s="40" t="s">
        <v>179</v>
      </c>
      <c r="D175" s="41" t="s">
        <v>175</v>
      </c>
      <c r="E175" s="42" t="s">
        <v>296</v>
      </c>
      <c r="F175" s="42" t="s">
        <v>256</v>
      </c>
      <c r="G175" s="43" t="s">
        <v>63</v>
      </c>
      <c r="H175" s="44" t="s">
        <v>223</v>
      </c>
      <c r="I175" s="45">
        <f t="shared" si="31"/>
        <v>70</v>
      </c>
      <c r="J175" s="83">
        <f t="shared" si="31"/>
        <v>0</v>
      </c>
      <c r="K175" s="46">
        <f t="shared" si="31"/>
        <v>70</v>
      </c>
      <c r="L175" s="46">
        <f t="shared" si="31"/>
        <v>70</v>
      </c>
    </row>
    <row r="176" spans="1:12" s="20" customFormat="1" ht="12.75">
      <c r="A176" s="227" t="s">
        <v>209</v>
      </c>
      <c r="B176" s="80" t="s">
        <v>216</v>
      </c>
      <c r="C176" s="40" t="s">
        <v>179</v>
      </c>
      <c r="D176" s="41" t="s">
        <v>175</v>
      </c>
      <c r="E176" s="42" t="s">
        <v>296</v>
      </c>
      <c r="F176" s="42" t="s">
        <v>256</v>
      </c>
      <c r="G176" s="43" t="s">
        <v>63</v>
      </c>
      <c r="H176" s="44" t="s">
        <v>275</v>
      </c>
      <c r="I176" s="45">
        <v>70</v>
      </c>
      <c r="J176" s="83">
        <v>0</v>
      </c>
      <c r="K176" s="46">
        <v>70</v>
      </c>
      <c r="L176" s="46">
        <v>70</v>
      </c>
    </row>
    <row r="177" spans="1:12" s="20" customFormat="1" ht="12.75">
      <c r="A177" s="232" t="s">
        <v>224</v>
      </c>
      <c r="B177" s="80" t="s">
        <v>216</v>
      </c>
      <c r="C177" s="40" t="s">
        <v>179</v>
      </c>
      <c r="D177" s="41" t="s">
        <v>178</v>
      </c>
      <c r="E177" s="42"/>
      <c r="F177" s="42"/>
      <c r="G177" s="43"/>
      <c r="H177" s="44"/>
      <c r="I177" s="45">
        <f aca="true" t="shared" si="32" ref="I177:L180">I178</f>
        <v>164</v>
      </c>
      <c r="J177" s="83">
        <f t="shared" si="32"/>
        <v>0</v>
      </c>
      <c r="K177" s="46">
        <f t="shared" si="32"/>
        <v>164</v>
      </c>
      <c r="L177" s="46">
        <f t="shared" si="32"/>
        <v>164</v>
      </c>
    </row>
    <row r="178" spans="1:12" s="20" customFormat="1" ht="38.25">
      <c r="A178" s="233" t="s">
        <v>362</v>
      </c>
      <c r="B178" s="80" t="s">
        <v>216</v>
      </c>
      <c r="C178" s="40" t="s">
        <v>179</v>
      </c>
      <c r="D178" s="41" t="s">
        <v>178</v>
      </c>
      <c r="E178" s="42" t="s">
        <v>41</v>
      </c>
      <c r="F178" s="42" t="s">
        <v>256</v>
      </c>
      <c r="G178" s="43" t="s">
        <v>257</v>
      </c>
      <c r="H178" s="44"/>
      <c r="I178" s="45">
        <f t="shared" si="32"/>
        <v>164</v>
      </c>
      <c r="J178" s="83">
        <f t="shared" si="32"/>
        <v>0</v>
      </c>
      <c r="K178" s="46">
        <f t="shared" si="32"/>
        <v>164</v>
      </c>
      <c r="L178" s="46">
        <f t="shared" si="32"/>
        <v>164</v>
      </c>
    </row>
    <row r="179" spans="1:12" s="20" customFormat="1" ht="12.75">
      <c r="A179" s="233" t="s">
        <v>363</v>
      </c>
      <c r="B179" s="80" t="s">
        <v>216</v>
      </c>
      <c r="C179" s="40" t="s">
        <v>179</v>
      </c>
      <c r="D179" s="41" t="s">
        <v>178</v>
      </c>
      <c r="E179" s="42" t="s">
        <v>41</v>
      </c>
      <c r="F179" s="42" t="s">
        <v>256</v>
      </c>
      <c r="G179" s="43" t="s">
        <v>280</v>
      </c>
      <c r="H179" s="44"/>
      <c r="I179" s="45">
        <f t="shared" si="32"/>
        <v>164</v>
      </c>
      <c r="J179" s="83">
        <f t="shared" si="32"/>
        <v>0</v>
      </c>
      <c r="K179" s="46">
        <f t="shared" si="32"/>
        <v>164</v>
      </c>
      <c r="L179" s="46">
        <f t="shared" si="32"/>
        <v>164</v>
      </c>
    </row>
    <row r="180" spans="1:12" s="20" customFormat="1" ht="12.75">
      <c r="A180" s="227" t="s">
        <v>209</v>
      </c>
      <c r="B180" s="80" t="s">
        <v>216</v>
      </c>
      <c r="C180" s="40" t="s">
        <v>179</v>
      </c>
      <c r="D180" s="41" t="s">
        <v>178</v>
      </c>
      <c r="E180" s="42" t="s">
        <v>41</v>
      </c>
      <c r="F180" s="42" t="s">
        <v>256</v>
      </c>
      <c r="G180" s="43" t="s">
        <v>280</v>
      </c>
      <c r="H180" s="44" t="s">
        <v>223</v>
      </c>
      <c r="I180" s="45">
        <f t="shared" si="32"/>
        <v>164</v>
      </c>
      <c r="J180" s="83">
        <f t="shared" si="32"/>
        <v>0</v>
      </c>
      <c r="K180" s="46">
        <f t="shared" si="32"/>
        <v>164</v>
      </c>
      <c r="L180" s="46">
        <f t="shared" si="32"/>
        <v>164</v>
      </c>
    </row>
    <row r="181" spans="1:12" s="20" customFormat="1" ht="12.75">
      <c r="A181" s="232" t="s">
        <v>224</v>
      </c>
      <c r="B181" s="80" t="s">
        <v>216</v>
      </c>
      <c r="C181" s="40" t="s">
        <v>179</v>
      </c>
      <c r="D181" s="41" t="s">
        <v>178</v>
      </c>
      <c r="E181" s="42" t="s">
        <v>41</v>
      </c>
      <c r="F181" s="42" t="s">
        <v>256</v>
      </c>
      <c r="G181" s="43" t="s">
        <v>280</v>
      </c>
      <c r="H181" s="44" t="s">
        <v>275</v>
      </c>
      <c r="I181" s="45">
        <v>164</v>
      </c>
      <c r="J181" s="83">
        <v>0</v>
      </c>
      <c r="K181" s="46">
        <v>164</v>
      </c>
      <c r="L181" s="46">
        <v>164</v>
      </c>
    </row>
    <row r="182" spans="1:12" s="29" customFormat="1" ht="38.25">
      <c r="A182" s="232" t="s">
        <v>236</v>
      </c>
      <c r="B182" s="80" t="s">
        <v>216</v>
      </c>
      <c r="C182" s="99" t="s">
        <v>210</v>
      </c>
      <c r="D182" s="100"/>
      <c r="E182" s="77"/>
      <c r="F182" s="77"/>
      <c r="G182" s="78"/>
      <c r="H182" s="79"/>
      <c r="I182" s="68">
        <f>I183+I188</f>
        <v>46466.799999999996</v>
      </c>
      <c r="J182" s="205">
        <f>J183+J188</f>
        <v>0</v>
      </c>
      <c r="K182" s="63">
        <f>K183+K188</f>
        <v>46466.799999999996</v>
      </c>
      <c r="L182" s="63">
        <f>L183+L188</f>
        <v>45866.799999999996</v>
      </c>
    </row>
    <row r="183" spans="1:12" s="29" customFormat="1" ht="38.25">
      <c r="A183" s="226" t="s">
        <v>111</v>
      </c>
      <c r="B183" s="80" t="s">
        <v>216</v>
      </c>
      <c r="C183" s="99" t="s">
        <v>210</v>
      </c>
      <c r="D183" s="100" t="s">
        <v>175</v>
      </c>
      <c r="E183" s="77"/>
      <c r="F183" s="77"/>
      <c r="G183" s="78"/>
      <c r="H183" s="79"/>
      <c r="I183" s="68">
        <f>I184</f>
        <v>6652.7</v>
      </c>
      <c r="J183" s="205">
        <f aca="true" t="shared" si="33" ref="J183:L186">J184</f>
        <v>0</v>
      </c>
      <c r="K183" s="63">
        <f t="shared" si="33"/>
        <v>6652.7</v>
      </c>
      <c r="L183" s="63">
        <f t="shared" si="33"/>
        <v>6652.7</v>
      </c>
    </row>
    <row r="184" spans="1:12" s="22" customFormat="1" ht="51">
      <c r="A184" s="227" t="s">
        <v>16</v>
      </c>
      <c r="B184" s="80" t="s">
        <v>216</v>
      </c>
      <c r="C184" s="99" t="s">
        <v>210</v>
      </c>
      <c r="D184" s="100" t="s">
        <v>175</v>
      </c>
      <c r="E184" s="42" t="s">
        <v>210</v>
      </c>
      <c r="F184" s="42" t="s">
        <v>256</v>
      </c>
      <c r="G184" s="43" t="s">
        <v>257</v>
      </c>
      <c r="H184" s="44"/>
      <c r="I184" s="45">
        <f>I185</f>
        <v>6652.7</v>
      </c>
      <c r="J184" s="83">
        <f t="shared" si="33"/>
        <v>0</v>
      </c>
      <c r="K184" s="46">
        <f t="shared" si="33"/>
        <v>6652.7</v>
      </c>
      <c r="L184" s="46">
        <f t="shared" si="33"/>
        <v>6652.7</v>
      </c>
    </row>
    <row r="185" spans="1:12" s="21" customFormat="1" ht="12.75">
      <c r="A185" s="227" t="s">
        <v>11</v>
      </c>
      <c r="B185" s="80" t="s">
        <v>216</v>
      </c>
      <c r="C185" s="99" t="s">
        <v>210</v>
      </c>
      <c r="D185" s="100" t="s">
        <v>175</v>
      </c>
      <c r="E185" s="66" t="s">
        <v>210</v>
      </c>
      <c r="F185" s="66" t="s">
        <v>256</v>
      </c>
      <c r="G185" s="67" t="s">
        <v>12</v>
      </c>
      <c r="H185" s="65"/>
      <c r="I185" s="45">
        <f>I186</f>
        <v>6652.7</v>
      </c>
      <c r="J185" s="83">
        <f t="shared" si="33"/>
        <v>0</v>
      </c>
      <c r="K185" s="46">
        <f t="shared" si="33"/>
        <v>6652.7</v>
      </c>
      <c r="L185" s="46">
        <f t="shared" si="33"/>
        <v>6652.7</v>
      </c>
    </row>
    <row r="186" spans="1:12" s="21" customFormat="1" ht="12.75">
      <c r="A186" s="227" t="s">
        <v>209</v>
      </c>
      <c r="B186" s="80" t="s">
        <v>216</v>
      </c>
      <c r="C186" s="99" t="s">
        <v>210</v>
      </c>
      <c r="D186" s="100" t="s">
        <v>175</v>
      </c>
      <c r="E186" s="66" t="s">
        <v>210</v>
      </c>
      <c r="F186" s="66" t="s">
        <v>256</v>
      </c>
      <c r="G186" s="67" t="s">
        <v>12</v>
      </c>
      <c r="H186" s="65" t="s">
        <v>223</v>
      </c>
      <c r="I186" s="45">
        <f>I187</f>
        <v>6652.7</v>
      </c>
      <c r="J186" s="83">
        <f t="shared" si="33"/>
        <v>0</v>
      </c>
      <c r="K186" s="46">
        <f t="shared" si="33"/>
        <v>6652.7</v>
      </c>
      <c r="L186" s="46">
        <f t="shared" si="33"/>
        <v>6652.7</v>
      </c>
    </row>
    <row r="187" spans="1:12" s="21" customFormat="1" ht="12.75">
      <c r="A187" s="227" t="s">
        <v>13</v>
      </c>
      <c r="B187" s="80" t="s">
        <v>216</v>
      </c>
      <c r="C187" s="99" t="s">
        <v>210</v>
      </c>
      <c r="D187" s="100" t="s">
        <v>175</v>
      </c>
      <c r="E187" s="66" t="s">
        <v>210</v>
      </c>
      <c r="F187" s="66" t="s">
        <v>256</v>
      </c>
      <c r="G187" s="67" t="s">
        <v>12</v>
      </c>
      <c r="H187" s="65" t="s">
        <v>14</v>
      </c>
      <c r="I187" s="45">
        <v>6652.7</v>
      </c>
      <c r="J187" s="83"/>
      <c r="K187" s="46">
        <f>I187+J187</f>
        <v>6652.7</v>
      </c>
      <c r="L187" s="46">
        <f>J187+K187</f>
        <v>6652.7</v>
      </c>
    </row>
    <row r="188" spans="1:12" s="28" customFormat="1" ht="12.75">
      <c r="A188" s="232" t="s">
        <v>109</v>
      </c>
      <c r="B188" s="59" t="s">
        <v>216</v>
      </c>
      <c r="C188" s="99" t="s">
        <v>210</v>
      </c>
      <c r="D188" s="100" t="s">
        <v>178</v>
      </c>
      <c r="E188" s="77"/>
      <c r="F188" s="77"/>
      <c r="G188" s="78"/>
      <c r="H188" s="79"/>
      <c r="I188" s="68">
        <f>I189</f>
        <v>39814.1</v>
      </c>
      <c r="J188" s="205">
        <f>J189</f>
        <v>0</v>
      </c>
      <c r="K188" s="63">
        <f>K189</f>
        <v>39814.1</v>
      </c>
      <c r="L188" s="63">
        <f>L189</f>
        <v>39214.1</v>
      </c>
    </row>
    <row r="189" spans="1:12" s="22" customFormat="1" ht="51">
      <c r="A189" s="227" t="s">
        <v>16</v>
      </c>
      <c r="B189" s="80" t="s">
        <v>216</v>
      </c>
      <c r="C189" s="99" t="s">
        <v>210</v>
      </c>
      <c r="D189" s="100" t="s">
        <v>178</v>
      </c>
      <c r="E189" s="42" t="s">
        <v>210</v>
      </c>
      <c r="F189" s="42" t="s">
        <v>256</v>
      </c>
      <c r="G189" s="43" t="s">
        <v>257</v>
      </c>
      <c r="H189" s="44"/>
      <c r="I189" s="45">
        <f>I190+I193</f>
        <v>39814.1</v>
      </c>
      <c r="J189" s="83">
        <f>J190+J193</f>
        <v>0</v>
      </c>
      <c r="K189" s="46">
        <f>K190+K193</f>
        <v>39814.1</v>
      </c>
      <c r="L189" s="46">
        <f>L190+L193</f>
        <v>39214.1</v>
      </c>
    </row>
    <row r="190" spans="1:12" s="21" customFormat="1" ht="12.75">
      <c r="A190" s="227" t="s">
        <v>110</v>
      </c>
      <c r="B190" s="80" t="s">
        <v>216</v>
      </c>
      <c r="C190" s="99" t="s">
        <v>210</v>
      </c>
      <c r="D190" s="100" t="s">
        <v>178</v>
      </c>
      <c r="E190" s="66" t="s">
        <v>210</v>
      </c>
      <c r="F190" s="66" t="s">
        <v>256</v>
      </c>
      <c r="G190" s="67" t="s">
        <v>15</v>
      </c>
      <c r="H190" s="65"/>
      <c r="I190" s="45">
        <f aca="true" t="shared" si="34" ref="I190:L191">I191</f>
        <v>35714.1</v>
      </c>
      <c r="J190" s="83">
        <f t="shared" si="34"/>
        <v>0</v>
      </c>
      <c r="K190" s="46">
        <f t="shared" si="34"/>
        <v>35714.1</v>
      </c>
      <c r="L190" s="46">
        <f t="shared" si="34"/>
        <v>35714.1</v>
      </c>
    </row>
    <row r="191" spans="1:12" s="21" customFormat="1" ht="12.75">
      <c r="A191" s="227" t="s">
        <v>209</v>
      </c>
      <c r="B191" s="80" t="s">
        <v>216</v>
      </c>
      <c r="C191" s="99" t="s">
        <v>210</v>
      </c>
      <c r="D191" s="100" t="s">
        <v>178</v>
      </c>
      <c r="E191" s="66" t="s">
        <v>210</v>
      </c>
      <c r="F191" s="66" t="s">
        <v>256</v>
      </c>
      <c r="G191" s="67" t="s">
        <v>15</v>
      </c>
      <c r="H191" s="65" t="s">
        <v>223</v>
      </c>
      <c r="I191" s="45">
        <f t="shared" si="34"/>
        <v>35714.1</v>
      </c>
      <c r="J191" s="83">
        <f t="shared" si="34"/>
        <v>0</v>
      </c>
      <c r="K191" s="46">
        <f t="shared" si="34"/>
        <v>35714.1</v>
      </c>
      <c r="L191" s="46">
        <f t="shared" si="34"/>
        <v>35714.1</v>
      </c>
    </row>
    <row r="192" spans="1:12" s="21" customFormat="1" ht="12.75">
      <c r="A192" s="227" t="s">
        <v>162</v>
      </c>
      <c r="B192" s="80" t="s">
        <v>216</v>
      </c>
      <c r="C192" s="99" t="s">
        <v>210</v>
      </c>
      <c r="D192" s="100" t="s">
        <v>178</v>
      </c>
      <c r="E192" s="66" t="s">
        <v>210</v>
      </c>
      <c r="F192" s="66" t="s">
        <v>256</v>
      </c>
      <c r="G192" s="67" t="s">
        <v>15</v>
      </c>
      <c r="H192" s="65" t="s">
        <v>171</v>
      </c>
      <c r="I192" s="45">
        <v>35714.1</v>
      </c>
      <c r="J192" s="83"/>
      <c r="K192" s="46">
        <f>I192+J192</f>
        <v>35714.1</v>
      </c>
      <c r="L192" s="46">
        <f>J192+K192</f>
        <v>35714.1</v>
      </c>
    </row>
    <row r="193" spans="1:12" s="21" customFormat="1" ht="12.75">
      <c r="A193" s="227" t="s">
        <v>17</v>
      </c>
      <c r="B193" s="80" t="s">
        <v>216</v>
      </c>
      <c r="C193" s="99" t="s">
        <v>210</v>
      </c>
      <c r="D193" s="100" t="s">
        <v>178</v>
      </c>
      <c r="E193" s="66" t="s">
        <v>210</v>
      </c>
      <c r="F193" s="66" t="s">
        <v>256</v>
      </c>
      <c r="G193" s="67" t="s">
        <v>18</v>
      </c>
      <c r="H193" s="65"/>
      <c r="I193" s="45">
        <f aca="true" t="shared" si="35" ref="I193:L194">I194</f>
        <v>4100</v>
      </c>
      <c r="J193" s="83">
        <f t="shared" si="35"/>
        <v>0</v>
      </c>
      <c r="K193" s="46">
        <f t="shared" si="35"/>
        <v>4100</v>
      </c>
      <c r="L193" s="46">
        <f t="shared" si="35"/>
        <v>3500</v>
      </c>
    </row>
    <row r="194" spans="1:12" s="21" customFormat="1" ht="12.75">
      <c r="A194" s="227" t="s">
        <v>209</v>
      </c>
      <c r="B194" s="80" t="s">
        <v>216</v>
      </c>
      <c r="C194" s="99" t="s">
        <v>210</v>
      </c>
      <c r="D194" s="100" t="s">
        <v>178</v>
      </c>
      <c r="E194" s="66" t="s">
        <v>210</v>
      </c>
      <c r="F194" s="66" t="s">
        <v>256</v>
      </c>
      <c r="G194" s="67" t="s">
        <v>18</v>
      </c>
      <c r="H194" s="65" t="s">
        <v>223</v>
      </c>
      <c r="I194" s="45">
        <f t="shared" si="35"/>
        <v>4100</v>
      </c>
      <c r="J194" s="83">
        <f t="shared" si="35"/>
        <v>0</v>
      </c>
      <c r="K194" s="46">
        <f t="shared" si="35"/>
        <v>4100</v>
      </c>
      <c r="L194" s="46">
        <f t="shared" si="35"/>
        <v>3500</v>
      </c>
    </row>
    <row r="195" spans="1:12" s="21" customFormat="1" ht="13.5" thickBot="1">
      <c r="A195" s="239" t="s">
        <v>162</v>
      </c>
      <c r="B195" s="220" t="s">
        <v>216</v>
      </c>
      <c r="C195" s="102" t="s">
        <v>210</v>
      </c>
      <c r="D195" s="103" t="s">
        <v>178</v>
      </c>
      <c r="E195" s="104" t="s">
        <v>210</v>
      </c>
      <c r="F195" s="104" t="s">
        <v>256</v>
      </c>
      <c r="G195" s="105" t="s">
        <v>18</v>
      </c>
      <c r="H195" s="106" t="s">
        <v>171</v>
      </c>
      <c r="I195" s="107">
        <v>4100</v>
      </c>
      <c r="J195" s="207"/>
      <c r="K195" s="46">
        <f>I195+J195</f>
        <v>4100</v>
      </c>
      <c r="L195" s="46">
        <v>3500</v>
      </c>
    </row>
    <row r="196" spans="1:12" s="23" customFormat="1" ht="12.75">
      <c r="A196" s="240" t="s">
        <v>214</v>
      </c>
      <c r="B196" s="92">
        <v>331</v>
      </c>
      <c r="C196" s="90"/>
      <c r="D196" s="91"/>
      <c r="E196" s="92"/>
      <c r="F196" s="92"/>
      <c r="G196" s="93"/>
      <c r="H196" s="94"/>
      <c r="I196" s="95">
        <f>I197+I273+I326++I357+I390+I401+I447</f>
        <v>91594.4</v>
      </c>
      <c r="J196" s="208">
        <f>J197+J273+J326++J357+J390+J401+J447</f>
        <v>-3156.9999999999995</v>
      </c>
      <c r="K196" s="273">
        <f>K197+K273+K326++K357+K390+K401+K447+K267</f>
        <v>88493.2</v>
      </c>
      <c r="L196" s="273">
        <f>L197+L273+L326++L357+L390+L401+L447+L267</f>
        <v>74380</v>
      </c>
    </row>
    <row r="197" spans="1:12" s="27" customFormat="1" ht="12.75">
      <c r="A197" s="237" t="s">
        <v>190</v>
      </c>
      <c r="B197" s="59" t="s">
        <v>218</v>
      </c>
      <c r="C197" s="40" t="s">
        <v>175</v>
      </c>
      <c r="D197" s="41"/>
      <c r="E197" s="80"/>
      <c r="F197" s="80"/>
      <c r="G197" s="81"/>
      <c r="H197" s="82"/>
      <c r="I197" s="96">
        <f>I198+I203+I240</f>
        <v>40298.8</v>
      </c>
      <c r="J197" s="114">
        <f>J198+J203+J240</f>
        <v>0</v>
      </c>
      <c r="K197" s="97">
        <f>K198+K203+K240</f>
        <v>40298.8</v>
      </c>
      <c r="L197" s="97">
        <f>L198+L203+L240</f>
        <v>40210.5</v>
      </c>
    </row>
    <row r="198" spans="1:12" s="30" customFormat="1" ht="38.25">
      <c r="A198" s="226" t="s">
        <v>211</v>
      </c>
      <c r="B198" s="221">
        <v>331</v>
      </c>
      <c r="C198" s="40" t="s">
        <v>175</v>
      </c>
      <c r="D198" s="41" t="s">
        <v>182</v>
      </c>
      <c r="E198" s="80"/>
      <c r="F198" s="80"/>
      <c r="G198" s="81"/>
      <c r="H198" s="82"/>
      <c r="I198" s="71">
        <f>I199</f>
        <v>1697.5</v>
      </c>
      <c r="J198" s="206">
        <f aca="true" t="shared" si="36" ref="J198:L201">J199</f>
        <v>0</v>
      </c>
      <c r="K198" s="72">
        <f t="shared" si="36"/>
        <v>1697.5</v>
      </c>
      <c r="L198" s="72">
        <f t="shared" si="36"/>
        <v>1696.1</v>
      </c>
    </row>
    <row r="199" spans="1:12" s="20" customFormat="1" ht="25.5">
      <c r="A199" s="227" t="s">
        <v>89</v>
      </c>
      <c r="B199" s="221">
        <v>331</v>
      </c>
      <c r="C199" s="40" t="s">
        <v>175</v>
      </c>
      <c r="D199" s="41" t="s">
        <v>182</v>
      </c>
      <c r="E199" s="73" t="s">
        <v>24</v>
      </c>
      <c r="F199" s="73" t="s">
        <v>256</v>
      </c>
      <c r="G199" s="74" t="s">
        <v>257</v>
      </c>
      <c r="H199" s="76"/>
      <c r="I199" s="45">
        <f>I200</f>
        <v>1697.5</v>
      </c>
      <c r="J199" s="83">
        <f t="shared" si="36"/>
        <v>0</v>
      </c>
      <c r="K199" s="46">
        <f t="shared" si="36"/>
        <v>1697.5</v>
      </c>
      <c r="L199" s="46">
        <f t="shared" si="36"/>
        <v>1696.1</v>
      </c>
    </row>
    <row r="200" spans="1:12" s="20" customFormat="1" ht="25.5">
      <c r="A200" s="234" t="s">
        <v>92</v>
      </c>
      <c r="B200" s="221">
        <v>331</v>
      </c>
      <c r="C200" s="40" t="s">
        <v>175</v>
      </c>
      <c r="D200" s="41" t="s">
        <v>182</v>
      </c>
      <c r="E200" s="42" t="s">
        <v>24</v>
      </c>
      <c r="F200" s="42" t="s">
        <v>256</v>
      </c>
      <c r="G200" s="43" t="s">
        <v>88</v>
      </c>
      <c r="H200" s="44"/>
      <c r="I200" s="45">
        <f>I201</f>
        <v>1697.5</v>
      </c>
      <c r="J200" s="83">
        <f t="shared" si="36"/>
        <v>0</v>
      </c>
      <c r="K200" s="46">
        <f t="shared" si="36"/>
        <v>1697.5</v>
      </c>
      <c r="L200" s="46">
        <f t="shared" si="36"/>
        <v>1696.1</v>
      </c>
    </row>
    <row r="201" spans="1:12" s="20" customFormat="1" ht="63.75">
      <c r="A201" s="227" t="s">
        <v>170</v>
      </c>
      <c r="B201" s="221">
        <v>331</v>
      </c>
      <c r="C201" s="40" t="s">
        <v>175</v>
      </c>
      <c r="D201" s="41" t="s">
        <v>182</v>
      </c>
      <c r="E201" s="42" t="s">
        <v>24</v>
      </c>
      <c r="F201" s="42" t="s">
        <v>256</v>
      </c>
      <c r="G201" s="43" t="s">
        <v>88</v>
      </c>
      <c r="H201" s="44" t="s">
        <v>151</v>
      </c>
      <c r="I201" s="45">
        <f>I202</f>
        <v>1697.5</v>
      </c>
      <c r="J201" s="83">
        <f t="shared" si="36"/>
        <v>0</v>
      </c>
      <c r="K201" s="46">
        <f t="shared" si="36"/>
        <v>1697.5</v>
      </c>
      <c r="L201" s="46">
        <f t="shared" si="36"/>
        <v>1696.1</v>
      </c>
    </row>
    <row r="202" spans="1:12" s="20" customFormat="1" ht="25.5">
      <c r="A202" s="227" t="s">
        <v>152</v>
      </c>
      <c r="B202" s="221">
        <v>331</v>
      </c>
      <c r="C202" s="40" t="s">
        <v>175</v>
      </c>
      <c r="D202" s="41" t="s">
        <v>182</v>
      </c>
      <c r="E202" s="42" t="s">
        <v>24</v>
      </c>
      <c r="F202" s="42" t="s">
        <v>256</v>
      </c>
      <c r="G202" s="43" t="s">
        <v>88</v>
      </c>
      <c r="H202" s="44">
        <v>120</v>
      </c>
      <c r="I202" s="45">
        <v>1697.5</v>
      </c>
      <c r="J202" s="83"/>
      <c r="K202" s="46">
        <f>I202+J202</f>
        <v>1697.5</v>
      </c>
      <c r="L202" s="46">
        <v>1696.1</v>
      </c>
    </row>
    <row r="203" spans="1:12" s="20" customFormat="1" ht="51">
      <c r="A203" s="226" t="s">
        <v>243</v>
      </c>
      <c r="B203" s="59" t="s">
        <v>218</v>
      </c>
      <c r="C203" s="84" t="s">
        <v>175</v>
      </c>
      <c r="D203" s="85" t="s">
        <v>177</v>
      </c>
      <c r="E203" s="42"/>
      <c r="F203" s="42"/>
      <c r="G203" s="43"/>
      <c r="H203" s="44"/>
      <c r="I203" s="45">
        <f>I204</f>
        <v>29192.300000000003</v>
      </c>
      <c r="J203" s="83">
        <f>J204</f>
        <v>0</v>
      </c>
      <c r="K203" s="46">
        <f>K204</f>
        <v>29192.300000000003</v>
      </c>
      <c r="L203" s="46">
        <f>L204</f>
        <v>29176.6</v>
      </c>
    </row>
    <row r="204" spans="1:12" s="20" customFormat="1" ht="25.5">
      <c r="A204" s="227" t="s">
        <v>95</v>
      </c>
      <c r="B204" s="59" t="s">
        <v>218</v>
      </c>
      <c r="C204" s="40" t="s">
        <v>175</v>
      </c>
      <c r="D204" s="41" t="s">
        <v>177</v>
      </c>
      <c r="E204" s="48" t="s">
        <v>27</v>
      </c>
      <c r="F204" s="48" t="s">
        <v>256</v>
      </c>
      <c r="G204" s="44" t="s">
        <v>257</v>
      </c>
      <c r="H204" s="109"/>
      <c r="I204" s="45">
        <f>I205+I210+I215+I220+I223+I233+I228</f>
        <v>29192.300000000003</v>
      </c>
      <c r="J204" s="83">
        <f>J205+J210+J215+J220+J223+J233+J228</f>
        <v>0</v>
      </c>
      <c r="K204" s="46">
        <f>K205+K210+K215+K220+K223+K233+K228</f>
        <v>29192.300000000003</v>
      </c>
      <c r="L204" s="46">
        <f>L205+L210+L215+L220+L223+L233+L228</f>
        <v>29176.6</v>
      </c>
    </row>
    <row r="205" spans="1:12" s="20" customFormat="1" ht="38.25">
      <c r="A205" s="227" t="s">
        <v>215</v>
      </c>
      <c r="B205" s="59" t="s">
        <v>218</v>
      </c>
      <c r="C205" s="84" t="s">
        <v>175</v>
      </c>
      <c r="D205" s="85" t="s">
        <v>177</v>
      </c>
      <c r="E205" s="42" t="s">
        <v>27</v>
      </c>
      <c r="F205" s="42" t="s">
        <v>256</v>
      </c>
      <c r="G205" s="43">
        <v>7866</v>
      </c>
      <c r="H205" s="44"/>
      <c r="I205" s="45">
        <f>I206+I208</f>
        <v>609.3000000000001</v>
      </c>
      <c r="J205" s="83">
        <f>J206+J208</f>
        <v>0</v>
      </c>
      <c r="K205" s="46">
        <f>K206+K208</f>
        <v>609.3000000000001</v>
      </c>
      <c r="L205" s="46">
        <f>L206+L208</f>
        <v>609.3</v>
      </c>
    </row>
    <row r="206" spans="1:12" s="20" customFormat="1" ht="63.75">
      <c r="A206" s="227" t="s">
        <v>170</v>
      </c>
      <c r="B206" s="59" t="s">
        <v>218</v>
      </c>
      <c r="C206" s="84" t="s">
        <v>175</v>
      </c>
      <c r="D206" s="85" t="s">
        <v>177</v>
      </c>
      <c r="E206" s="42" t="s">
        <v>27</v>
      </c>
      <c r="F206" s="42" t="s">
        <v>256</v>
      </c>
      <c r="G206" s="43" t="s">
        <v>100</v>
      </c>
      <c r="H206" s="44">
        <v>100</v>
      </c>
      <c r="I206" s="45">
        <f>I207</f>
        <v>557.2</v>
      </c>
      <c r="J206" s="83">
        <f>J207</f>
        <v>0.1</v>
      </c>
      <c r="K206" s="46">
        <f>K207</f>
        <v>557.3000000000001</v>
      </c>
      <c r="L206" s="46">
        <f>L207</f>
        <v>557.3</v>
      </c>
    </row>
    <row r="207" spans="1:12" s="20" customFormat="1" ht="25.5">
      <c r="A207" s="227" t="s">
        <v>152</v>
      </c>
      <c r="B207" s="59" t="s">
        <v>218</v>
      </c>
      <c r="C207" s="84" t="s">
        <v>175</v>
      </c>
      <c r="D207" s="85" t="s">
        <v>177</v>
      </c>
      <c r="E207" s="42" t="s">
        <v>27</v>
      </c>
      <c r="F207" s="42" t="s">
        <v>256</v>
      </c>
      <c r="G207" s="43" t="s">
        <v>100</v>
      </c>
      <c r="H207" s="44">
        <v>120</v>
      </c>
      <c r="I207" s="45">
        <v>557.2</v>
      </c>
      <c r="J207" s="83">
        <v>0.1</v>
      </c>
      <c r="K207" s="46">
        <f>I207+J207</f>
        <v>557.3000000000001</v>
      </c>
      <c r="L207" s="46">
        <v>557.3</v>
      </c>
    </row>
    <row r="208" spans="1:12" s="20" customFormat="1" ht="25.5">
      <c r="A208" s="227" t="s">
        <v>143</v>
      </c>
      <c r="B208" s="59" t="s">
        <v>218</v>
      </c>
      <c r="C208" s="84" t="s">
        <v>175</v>
      </c>
      <c r="D208" s="85" t="s">
        <v>177</v>
      </c>
      <c r="E208" s="42" t="s">
        <v>27</v>
      </c>
      <c r="F208" s="42" t="s">
        <v>256</v>
      </c>
      <c r="G208" s="43" t="s">
        <v>100</v>
      </c>
      <c r="H208" s="44">
        <v>200</v>
      </c>
      <c r="I208" s="45">
        <f>I209</f>
        <v>52.1</v>
      </c>
      <c r="J208" s="83">
        <f>J209</f>
        <v>-0.1</v>
      </c>
      <c r="K208" s="46">
        <f>K209</f>
        <v>52</v>
      </c>
      <c r="L208" s="46">
        <f>L209</f>
        <v>52</v>
      </c>
    </row>
    <row r="209" spans="1:12" s="20" customFormat="1" ht="25.5">
      <c r="A209" s="227" t="s">
        <v>145</v>
      </c>
      <c r="B209" s="59" t="s">
        <v>218</v>
      </c>
      <c r="C209" s="84" t="s">
        <v>175</v>
      </c>
      <c r="D209" s="85" t="s">
        <v>177</v>
      </c>
      <c r="E209" s="42" t="s">
        <v>27</v>
      </c>
      <c r="F209" s="42" t="s">
        <v>256</v>
      </c>
      <c r="G209" s="43" t="s">
        <v>100</v>
      </c>
      <c r="H209" s="44">
        <v>240</v>
      </c>
      <c r="I209" s="45">
        <v>52.1</v>
      </c>
      <c r="J209" s="83">
        <v>-0.1</v>
      </c>
      <c r="K209" s="46">
        <f>I209+J209</f>
        <v>52</v>
      </c>
      <c r="L209" s="46">
        <v>52</v>
      </c>
    </row>
    <row r="210" spans="1:12" s="20" customFormat="1" ht="38.25">
      <c r="A210" s="227" t="s">
        <v>83</v>
      </c>
      <c r="B210" s="59" t="s">
        <v>218</v>
      </c>
      <c r="C210" s="84" t="s">
        <v>175</v>
      </c>
      <c r="D210" s="85" t="s">
        <v>177</v>
      </c>
      <c r="E210" s="42" t="s">
        <v>27</v>
      </c>
      <c r="F210" s="42" t="s">
        <v>256</v>
      </c>
      <c r="G210" s="43" t="s">
        <v>84</v>
      </c>
      <c r="H210" s="44"/>
      <c r="I210" s="45">
        <f>I211+I213</f>
        <v>1218.6000000000001</v>
      </c>
      <c r="J210" s="83">
        <f>J211+J213</f>
        <v>0</v>
      </c>
      <c r="K210" s="46">
        <f>K211+K213</f>
        <v>1218.6000000000001</v>
      </c>
      <c r="L210" s="46">
        <f>L211+L213</f>
        <v>1218.6000000000001</v>
      </c>
    </row>
    <row r="211" spans="1:22" s="20" customFormat="1" ht="63.75">
      <c r="A211" s="227" t="s">
        <v>170</v>
      </c>
      <c r="B211" s="59" t="s">
        <v>218</v>
      </c>
      <c r="C211" s="84" t="s">
        <v>175</v>
      </c>
      <c r="D211" s="85" t="s">
        <v>177</v>
      </c>
      <c r="E211" s="42" t="s">
        <v>27</v>
      </c>
      <c r="F211" s="42" t="s">
        <v>256</v>
      </c>
      <c r="G211" s="43" t="s">
        <v>84</v>
      </c>
      <c r="H211" s="44">
        <v>100</v>
      </c>
      <c r="I211" s="45">
        <f>I212</f>
        <v>1189.9</v>
      </c>
      <c r="J211" s="83">
        <f>J212</f>
        <v>0</v>
      </c>
      <c r="K211" s="46">
        <f>K212</f>
        <v>1189.9</v>
      </c>
      <c r="L211" s="46">
        <f>L212</f>
        <v>1189.9</v>
      </c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s="20" customFormat="1" ht="25.5">
      <c r="A212" s="227" t="s">
        <v>152</v>
      </c>
      <c r="B212" s="59" t="s">
        <v>218</v>
      </c>
      <c r="C212" s="84" t="s">
        <v>175</v>
      </c>
      <c r="D212" s="85" t="s">
        <v>177</v>
      </c>
      <c r="E212" s="42" t="s">
        <v>27</v>
      </c>
      <c r="F212" s="42" t="s">
        <v>256</v>
      </c>
      <c r="G212" s="43" t="s">
        <v>84</v>
      </c>
      <c r="H212" s="44">
        <v>120</v>
      </c>
      <c r="I212" s="45">
        <v>1189.9</v>
      </c>
      <c r="J212" s="83">
        <v>0</v>
      </c>
      <c r="K212" s="46">
        <f>I212+J212</f>
        <v>1189.9</v>
      </c>
      <c r="L212" s="46">
        <f>J212+K212</f>
        <v>1189.9</v>
      </c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:12" s="20" customFormat="1" ht="25.5">
      <c r="A213" s="227" t="s">
        <v>143</v>
      </c>
      <c r="B213" s="59" t="s">
        <v>218</v>
      </c>
      <c r="C213" s="84" t="s">
        <v>175</v>
      </c>
      <c r="D213" s="85" t="s">
        <v>177</v>
      </c>
      <c r="E213" s="42" t="s">
        <v>27</v>
      </c>
      <c r="F213" s="42" t="s">
        <v>256</v>
      </c>
      <c r="G213" s="43" t="s">
        <v>84</v>
      </c>
      <c r="H213" s="44">
        <v>200</v>
      </c>
      <c r="I213" s="45">
        <f>I214</f>
        <v>28.7</v>
      </c>
      <c r="J213" s="83">
        <f>J214</f>
        <v>0</v>
      </c>
      <c r="K213" s="46">
        <f>K214</f>
        <v>28.7</v>
      </c>
      <c r="L213" s="46">
        <f>L214</f>
        <v>28.7</v>
      </c>
    </row>
    <row r="214" spans="1:12" s="20" customFormat="1" ht="25.5">
      <c r="A214" s="227" t="s">
        <v>145</v>
      </c>
      <c r="B214" s="59" t="s">
        <v>218</v>
      </c>
      <c r="C214" s="84" t="s">
        <v>175</v>
      </c>
      <c r="D214" s="85" t="s">
        <v>177</v>
      </c>
      <c r="E214" s="42" t="s">
        <v>27</v>
      </c>
      <c r="F214" s="42" t="s">
        <v>256</v>
      </c>
      <c r="G214" s="43" t="s">
        <v>84</v>
      </c>
      <c r="H214" s="44">
        <v>240</v>
      </c>
      <c r="I214" s="45">
        <v>28.7</v>
      </c>
      <c r="J214" s="83">
        <v>0</v>
      </c>
      <c r="K214" s="46">
        <f>I214+J214</f>
        <v>28.7</v>
      </c>
      <c r="L214" s="46">
        <f>J214+K214</f>
        <v>28.7</v>
      </c>
    </row>
    <row r="215" spans="1:12" s="20" customFormat="1" ht="63.75">
      <c r="A215" s="227" t="s">
        <v>238</v>
      </c>
      <c r="B215" s="59" t="s">
        <v>218</v>
      </c>
      <c r="C215" s="84" t="s">
        <v>175</v>
      </c>
      <c r="D215" s="85" t="s">
        <v>177</v>
      </c>
      <c r="E215" s="42" t="s">
        <v>27</v>
      </c>
      <c r="F215" s="42" t="s">
        <v>256</v>
      </c>
      <c r="G215" s="43">
        <v>7869</v>
      </c>
      <c r="H215" s="44"/>
      <c r="I215" s="45">
        <f>I216+I218</f>
        <v>15</v>
      </c>
      <c r="J215" s="45">
        <f>J216+J218</f>
        <v>0</v>
      </c>
      <c r="K215" s="46">
        <f>K216+K218</f>
        <v>15</v>
      </c>
      <c r="L215" s="46">
        <f>L216+L218</f>
        <v>15</v>
      </c>
    </row>
    <row r="216" spans="1:12" s="20" customFormat="1" ht="63.75">
      <c r="A216" s="227" t="s">
        <v>170</v>
      </c>
      <c r="B216" s="59" t="s">
        <v>218</v>
      </c>
      <c r="C216" s="40" t="s">
        <v>175</v>
      </c>
      <c r="D216" s="41" t="s">
        <v>177</v>
      </c>
      <c r="E216" s="42" t="s">
        <v>27</v>
      </c>
      <c r="F216" s="42" t="s">
        <v>256</v>
      </c>
      <c r="G216" s="43" t="s">
        <v>99</v>
      </c>
      <c r="H216" s="44" t="s">
        <v>151</v>
      </c>
      <c r="I216" s="45">
        <f>I217</f>
        <v>3.4</v>
      </c>
      <c r="J216" s="45">
        <f>J217</f>
        <v>0</v>
      </c>
      <c r="K216" s="46">
        <f>K217</f>
        <v>3.4</v>
      </c>
      <c r="L216" s="46">
        <f>L217</f>
        <v>3.4</v>
      </c>
    </row>
    <row r="217" spans="1:12" s="20" customFormat="1" ht="25.5">
      <c r="A217" s="227" t="s">
        <v>152</v>
      </c>
      <c r="B217" s="59" t="s">
        <v>218</v>
      </c>
      <c r="C217" s="40" t="s">
        <v>175</v>
      </c>
      <c r="D217" s="41" t="s">
        <v>177</v>
      </c>
      <c r="E217" s="42" t="s">
        <v>27</v>
      </c>
      <c r="F217" s="42" t="s">
        <v>256</v>
      </c>
      <c r="G217" s="43" t="s">
        <v>99</v>
      </c>
      <c r="H217" s="44" t="s">
        <v>284</v>
      </c>
      <c r="I217" s="45">
        <v>3.4</v>
      </c>
      <c r="J217" s="45">
        <v>0</v>
      </c>
      <c r="K217" s="46">
        <f>J217+I217</f>
        <v>3.4</v>
      </c>
      <c r="L217" s="46">
        <f>K217+J217</f>
        <v>3.4</v>
      </c>
    </row>
    <row r="218" spans="1:12" s="37" customFormat="1" ht="25.5">
      <c r="A218" s="227" t="s">
        <v>143</v>
      </c>
      <c r="B218" s="59" t="s">
        <v>218</v>
      </c>
      <c r="C218" s="40" t="s">
        <v>175</v>
      </c>
      <c r="D218" s="41" t="s">
        <v>177</v>
      </c>
      <c r="E218" s="42" t="s">
        <v>27</v>
      </c>
      <c r="F218" s="42" t="s">
        <v>256</v>
      </c>
      <c r="G218" s="43" t="s">
        <v>99</v>
      </c>
      <c r="H218" s="44">
        <v>200</v>
      </c>
      <c r="I218" s="45">
        <f>I219</f>
        <v>11.6</v>
      </c>
      <c r="J218" s="83">
        <f>J219</f>
        <v>0</v>
      </c>
      <c r="K218" s="46">
        <f>K219</f>
        <v>11.6</v>
      </c>
      <c r="L218" s="46">
        <f>L219</f>
        <v>11.6</v>
      </c>
    </row>
    <row r="219" spans="1:12" s="37" customFormat="1" ht="25.5">
      <c r="A219" s="227" t="s">
        <v>145</v>
      </c>
      <c r="B219" s="59" t="s">
        <v>218</v>
      </c>
      <c r="C219" s="40" t="s">
        <v>175</v>
      </c>
      <c r="D219" s="41" t="s">
        <v>177</v>
      </c>
      <c r="E219" s="42" t="s">
        <v>27</v>
      </c>
      <c r="F219" s="42" t="s">
        <v>256</v>
      </c>
      <c r="G219" s="43" t="s">
        <v>99</v>
      </c>
      <c r="H219" s="44">
        <v>240</v>
      </c>
      <c r="I219" s="45">
        <v>11.6</v>
      </c>
      <c r="J219" s="83">
        <v>0</v>
      </c>
      <c r="K219" s="46">
        <f>I219+J219</f>
        <v>11.6</v>
      </c>
      <c r="L219" s="46">
        <f>J219+K219</f>
        <v>11.6</v>
      </c>
    </row>
    <row r="220" spans="1:12" s="20" customFormat="1" ht="25.5">
      <c r="A220" s="227" t="s">
        <v>46</v>
      </c>
      <c r="B220" s="59" t="s">
        <v>218</v>
      </c>
      <c r="C220" s="84" t="s">
        <v>175</v>
      </c>
      <c r="D220" s="85" t="s">
        <v>177</v>
      </c>
      <c r="E220" s="42" t="s">
        <v>27</v>
      </c>
      <c r="F220" s="42" t="s">
        <v>256</v>
      </c>
      <c r="G220" s="43">
        <v>7870</v>
      </c>
      <c r="H220" s="44"/>
      <c r="I220" s="45">
        <f aca="true" t="shared" si="37" ref="I220:L221">I221</f>
        <v>25</v>
      </c>
      <c r="J220" s="83">
        <f t="shared" si="37"/>
        <v>0</v>
      </c>
      <c r="K220" s="46">
        <f t="shared" si="37"/>
        <v>25</v>
      </c>
      <c r="L220" s="46">
        <f t="shared" si="37"/>
        <v>25</v>
      </c>
    </row>
    <row r="221" spans="1:12" s="20" customFormat="1" ht="25.5">
      <c r="A221" s="227" t="s">
        <v>143</v>
      </c>
      <c r="B221" s="59" t="s">
        <v>218</v>
      </c>
      <c r="C221" s="84" t="s">
        <v>175</v>
      </c>
      <c r="D221" s="85" t="s">
        <v>177</v>
      </c>
      <c r="E221" s="42" t="s">
        <v>27</v>
      </c>
      <c r="F221" s="42" t="s">
        <v>256</v>
      </c>
      <c r="G221" s="43" t="s">
        <v>98</v>
      </c>
      <c r="H221" s="44">
        <v>200</v>
      </c>
      <c r="I221" s="45">
        <f t="shared" si="37"/>
        <v>25</v>
      </c>
      <c r="J221" s="83">
        <f t="shared" si="37"/>
        <v>0</v>
      </c>
      <c r="K221" s="46">
        <f t="shared" si="37"/>
        <v>25</v>
      </c>
      <c r="L221" s="46">
        <f t="shared" si="37"/>
        <v>25</v>
      </c>
    </row>
    <row r="222" spans="1:12" s="20" customFormat="1" ht="25.5">
      <c r="A222" s="227" t="s">
        <v>145</v>
      </c>
      <c r="B222" s="59" t="s">
        <v>218</v>
      </c>
      <c r="C222" s="84" t="s">
        <v>175</v>
      </c>
      <c r="D222" s="85" t="s">
        <v>177</v>
      </c>
      <c r="E222" s="42" t="s">
        <v>27</v>
      </c>
      <c r="F222" s="42" t="s">
        <v>256</v>
      </c>
      <c r="G222" s="43" t="s">
        <v>98</v>
      </c>
      <c r="H222" s="44">
        <v>240</v>
      </c>
      <c r="I222" s="45">
        <v>25</v>
      </c>
      <c r="J222" s="83"/>
      <c r="K222" s="46">
        <f>I222+J222</f>
        <v>25</v>
      </c>
      <c r="L222" s="46">
        <f>J222+K222</f>
        <v>25</v>
      </c>
    </row>
    <row r="223" spans="1:12" s="20" customFormat="1" ht="25.5">
      <c r="A223" s="227" t="s">
        <v>248</v>
      </c>
      <c r="B223" s="59" t="s">
        <v>218</v>
      </c>
      <c r="C223" s="84" t="s">
        <v>175</v>
      </c>
      <c r="D223" s="85" t="s">
        <v>177</v>
      </c>
      <c r="E223" s="42" t="s">
        <v>27</v>
      </c>
      <c r="F223" s="42" t="s">
        <v>256</v>
      </c>
      <c r="G223" s="43" t="s">
        <v>249</v>
      </c>
      <c r="H223" s="44"/>
      <c r="I223" s="45">
        <f>I224+I226</f>
        <v>304.70000000000005</v>
      </c>
      <c r="J223" s="83">
        <f>J224+J226</f>
        <v>0</v>
      </c>
      <c r="K223" s="46">
        <f>K224+K226</f>
        <v>304.70000000000005</v>
      </c>
      <c r="L223" s="46">
        <f>L224+L226</f>
        <v>304.70000000000005</v>
      </c>
    </row>
    <row r="224" spans="1:12" s="20" customFormat="1" ht="63.75">
      <c r="A224" s="227" t="s">
        <v>170</v>
      </c>
      <c r="B224" s="59" t="s">
        <v>218</v>
      </c>
      <c r="C224" s="84" t="s">
        <v>175</v>
      </c>
      <c r="D224" s="85" t="s">
        <v>177</v>
      </c>
      <c r="E224" s="42" t="s">
        <v>27</v>
      </c>
      <c r="F224" s="42" t="s">
        <v>256</v>
      </c>
      <c r="G224" s="43" t="s">
        <v>249</v>
      </c>
      <c r="H224" s="44">
        <v>100</v>
      </c>
      <c r="I224" s="45">
        <f>I225</f>
        <v>281.1</v>
      </c>
      <c r="J224" s="83">
        <f>J225</f>
        <v>0</v>
      </c>
      <c r="K224" s="46">
        <f>K225</f>
        <v>281.1</v>
      </c>
      <c r="L224" s="46">
        <f>L225</f>
        <v>281.1</v>
      </c>
    </row>
    <row r="225" spans="1:12" s="20" customFormat="1" ht="25.5">
      <c r="A225" s="227" t="s">
        <v>152</v>
      </c>
      <c r="B225" s="59" t="s">
        <v>218</v>
      </c>
      <c r="C225" s="84" t="s">
        <v>175</v>
      </c>
      <c r="D225" s="85" t="s">
        <v>177</v>
      </c>
      <c r="E225" s="186" t="s">
        <v>27</v>
      </c>
      <c r="F225" s="186" t="s">
        <v>256</v>
      </c>
      <c r="G225" s="187" t="s">
        <v>249</v>
      </c>
      <c r="H225" s="188">
        <v>120</v>
      </c>
      <c r="I225" s="201">
        <v>281.1</v>
      </c>
      <c r="J225" s="209">
        <v>0</v>
      </c>
      <c r="K225" s="202">
        <f>I225+J225</f>
        <v>281.1</v>
      </c>
      <c r="L225" s="202">
        <f>J225+K225</f>
        <v>281.1</v>
      </c>
    </row>
    <row r="226" spans="1:12" s="20" customFormat="1" ht="25.5">
      <c r="A226" s="227" t="s">
        <v>143</v>
      </c>
      <c r="B226" s="59" t="s">
        <v>218</v>
      </c>
      <c r="C226" s="84" t="s">
        <v>175</v>
      </c>
      <c r="D226" s="85" t="s">
        <v>177</v>
      </c>
      <c r="E226" s="186" t="s">
        <v>27</v>
      </c>
      <c r="F226" s="186" t="s">
        <v>256</v>
      </c>
      <c r="G226" s="187" t="s">
        <v>249</v>
      </c>
      <c r="H226" s="188">
        <v>200</v>
      </c>
      <c r="I226" s="201">
        <f>I227</f>
        <v>23.6</v>
      </c>
      <c r="J226" s="209">
        <f>J227</f>
        <v>0</v>
      </c>
      <c r="K226" s="202">
        <f>K227</f>
        <v>23.6</v>
      </c>
      <c r="L226" s="202">
        <f>L227</f>
        <v>23.6</v>
      </c>
    </row>
    <row r="227" spans="1:12" s="20" customFormat="1" ht="25.5">
      <c r="A227" s="227" t="s">
        <v>145</v>
      </c>
      <c r="B227" s="59" t="s">
        <v>218</v>
      </c>
      <c r="C227" s="84" t="s">
        <v>175</v>
      </c>
      <c r="D227" s="85" t="s">
        <v>177</v>
      </c>
      <c r="E227" s="186" t="s">
        <v>27</v>
      </c>
      <c r="F227" s="186" t="s">
        <v>256</v>
      </c>
      <c r="G227" s="187" t="s">
        <v>249</v>
      </c>
      <c r="H227" s="188">
        <v>240</v>
      </c>
      <c r="I227" s="201">
        <v>23.6</v>
      </c>
      <c r="J227" s="209">
        <v>0</v>
      </c>
      <c r="K227" s="202">
        <f>I227+J227</f>
        <v>23.6</v>
      </c>
      <c r="L227" s="202">
        <f>J227+K227</f>
        <v>23.6</v>
      </c>
    </row>
    <row r="228" spans="1:12" s="20" customFormat="1" ht="25.5">
      <c r="A228" s="235" t="s">
        <v>283</v>
      </c>
      <c r="B228" s="59" t="s">
        <v>218</v>
      </c>
      <c r="C228" s="84" t="s">
        <v>175</v>
      </c>
      <c r="D228" s="85" t="s">
        <v>177</v>
      </c>
      <c r="E228" s="42" t="s">
        <v>27</v>
      </c>
      <c r="F228" s="42" t="s">
        <v>256</v>
      </c>
      <c r="G228" s="43" t="s">
        <v>282</v>
      </c>
      <c r="H228" s="44"/>
      <c r="I228" s="45">
        <f>I229+I231</f>
        <v>176</v>
      </c>
      <c r="J228" s="45">
        <f>J229+J231</f>
        <v>0</v>
      </c>
      <c r="K228" s="46">
        <f>K229+K231</f>
        <v>176</v>
      </c>
      <c r="L228" s="46">
        <f>L229+L231</f>
        <v>176</v>
      </c>
    </row>
    <row r="229" spans="1:12" s="20" customFormat="1" ht="63.75">
      <c r="A229" s="227" t="s">
        <v>170</v>
      </c>
      <c r="B229" s="59" t="s">
        <v>218</v>
      </c>
      <c r="C229" s="84" t="s">
        <v>175</v>
      </c>
      <c r="D229" s="85" t="s">
        <v>177</v>
      </c>
      <c r="E229" s="42" t="s">
        <v>27</v>
      </c>
      <c r="F229" s="42" t="s">
        <v>256</v>
      </c>
      <c r="G229" s="43" t="s">
        <v>282</v>
      </c>
      <c r="H229" s="44" t="s">
        <v>151</v>
      </c>
      <c r="I229" s="45">
        <f>I230</f>
        <v>165.3</v>
      </c>
      <c r="J229" s="83">
        <f>J230</f>
        <v>0</v>
      </c>
      <c r="K229" s="46">
        <f>K230</f>
        <v>165.3</v>
      </c>
      <c r="L229" s="46">
        <f>L230</f>
        <v>165.3</v>
      </c>
    </row>
    <row r="230" spans="1:12" s="20" customFormat="1" ht="25.5">
      <c r="A230" s="227" t="s">
        <v>152</v>
      </c>
      <c r="B230" s="59" t="s">
        <v>218</v>
      </c>
      <c r="C230" s="84" t="s">
        <v>175</v>
      </c>
      <c r="D230" s="85" t="s">
        <v>177</v>
      </c>
      <c r="E230" s="42" t="s">
        <v>27</v>
      </c>
      <c r="F230" s="42" t="s">
        <v>256</v>
      </c>
      <c r="G230" s="43" t="s">
        <v>282</v>
      </c>
      <c r="H230" s="44" t="s">
        <v>284</v>
      </c>
      <c r="I230" s="45">
        <v>165.3</v>
      </c>
      <c r="J230" s="83">
        <v>0</v>
      </c>
      <c r="K230" s="46">
        <f>I230+J230</f>
        <v>165.3</v>
      </c>
      <c r="L230" s="46">
        <f>J230+K230</f>
        <v>165.3</v>
      </c>
    </row>
    <row r="231" spans="1:12" s="20" customFormat="1" ht="25.5">
      <c r="A231" s="227" t="s">
        <v>143</v>
      </c>
      <c r="B231" s="59" t="s">
        <v>218</v>
      </c>
      <c r="C231" s="84" t="s">
        <v>175</v>
      </c>
      <c r="D231" s="85" t="s">
        <v>177</v>
      </c>
      <c r="E231" s="42" t="s">
        <v>27</v>
      </c>
      <c r="F231" s="42" t="s">
        <v>256</v>
      </c>
      <c r="G231" s="43" t="s">
        <v>282</v>
      </c>
      <c r="H231" s="44">
        <v>200</v>
      </c>
      <c r="I231" s="45">
        <f>I232</f>
        <v>10.7</v>
      </c>
      <c r="J231" s="83">
        <f>J232</f>
        <v>0</v>
      </c>
      <c r="K231" s="46">
        <f>K232</f>
        <v>10.7</v>
      </c>
      <c r="L231" s="46">
        <f>L232</f>
        <v>10.7</v>
      </c>
    </row>
    <row r="232" spans="1:12" s="20" customFormat="1" ht="25.5">
      <c r="A232" s="227" t="s">
        <v>145</v>
      </c>
      <c r="B232" s="59" t="s">
        <v>218</v>
      </c>
      <c r="C232" s="84" t="s">
        <v>175</v>
      </c>
      <c r="D232" s="85" t="s">
        <v>177</v>
      </c>
      <c r="E232" s="42" t="s">
        <v>27</v>
      </c>
      <c r="F232" s="42" t="s">
        <v>256</v>
      </c>
      <c r="G232" s="43" t="s">
        <v>282</v>
      </c>
      <c r="H232" s="44">
        <v>240</v>
      </c>
      <c r="I232" s="45">
        <v>10.7</v>
      </c>
      <c r="J232" s="83">
        <v>0</v>
      </c>
      <c r="K232" s="46">
        <v>10.7</v>
      </c>
      <c r="L232" s="46">
        <v>10.7</v>
      </c>
    </row>
    <row r="233" spans="1:12" s="20" customFormat="1" ht="25.5">
      <c r="A233" s="234" t="s">
        <v>92</v>
      </c>
      <c r="B233" s="59" t="s">
        <v>218</v>
      </c>
      <c r="C233" s="84" t="s">
        <v>175</v>
      </c>
      <c r="D233" s="85" t="s">
        <v>177</v>
      </c>
      <c r="E233" s="42" t="s">
        <v>27</v>
      </c>
      <c r="F233" s="42" t="s">
        <v>256</v>
      </c>
      <c r="G233" s="43" t="s">
        <v>88</v>
      </c>
      <c r="H233" s="44"/>
      <c r="I233" s="45">
        <f>I234+I236+I238</f>
        <v>26843.7</v>
      </c>
      <c r="J233" s="83">
        <f>J234+J236+J238</f>
        <v>0</v>
      </c>
      <c r="K233" s="46">
        <f>K234+K236+K238</f>
        <v>26843.7</v>
      </c>
      <c r="L233" s="46">
        <f>L234+L236+L238</f>
        <v>26828</v>
      </c>
    </row>
    <row r="234" spans="1:12" s="20" customFormat="1" ht="63.75">
      <c r="A234" s="227" t="s">
        <v>170</v>
      </c>
      <c r="B234" s="59" t="s">
        <v>218</v>
      </c>
      <c r="C234" s="84" t="s">
        <v>175</v>
      </c>
      <c r="D234" s="85" t="s">
        <v>177</v>
      </c>
      <c r="E234" s="42" t="s">
        <v>27</v>
      </c>
      <c r="F234" s="42" t="s">
        <v>256</v>
      </c>
      <c r="G234" s="43" t="s">
        <v>88</v>
      </c>
      <c r="H234" s="44">
        <v>100</v>
      </c>
      <c r="I234" s="45">
        <f>I235</f>
        <v>25743.3</v>
      </c>
      <c r="J234" s="83">
        <f>J235</f>
        <v>17.4</v>
      </c>
      <c r="K234" s="46">
        <f>K235</f>
        <v>25760.7</v>
      </c>
      <c r="L234" s="46">
        <f>L235</f>
        <v>25746.2</v>
      </c>
    </row>
    <row r="235" spans="1:12" s="20" customFormat="1" ht="25.5">
      <c r="A235" s="227" t="s">
        <v>152</v>
      </c>
      <c r="B235" s="59" t="s">
        <v>218</v>
      </c>
      <c r="C235" s="84" t="s">
        <v>175</v>
      </c>
      <c r="D235" s="85" t="s">
        <v>177</v>
      </c>
      <c r="E235" s="42" t="s">
        <v>27</v>
      </c>
      <c r="F235" s="42" t="s">
        <v>256</v>
      </c>
      <c r="G235" s="43" t="s">
        <v>88</v>
      </c>
      <c r="H235" s="44">
        <v>120</v>
      </c>
      <c r="I235" s="45">
        <v>25743.3</v>
      </c>
      <c r="J235" s="83">
        <v>17.4</v>
      </c>
      <c r="K235" s="46">
        <f>I235+J235</f>
        <v>25760.7</v>
      </c>
      <c r="L235" s="46">
        <v>25746.2</v>
      </c>
    </row>
    <row r="236" spans="1:12" s="20" customFormat="1" ht="25.5">
      <c r="A236" s="227" t="s">
        <v>143</v>
      </c>
      <c r="B236" s="59" t="s">
        <v>218</v>
      </c>
      <c r="C236" s="84" t="s">
        <v>175</v>
      </c>
      <c r="D236" s="85" t="s">
        <v>177</v>
      </c>
      <c r="E236" s="42" t="s">
        <v>27</v>
      </c>
      <c r="F236" s="42" t="s">
        <v>256</v>
      </c>
      <c r="G236" s="43" t="s">
        <v>88</v>
      </c>
      <c r="H236" s="44">
        <v>200</v>
      </c>
      <c r="I236" s="45">
        <f>I237</f>
        <v>1097.5</v>
      </c>
      <c r="J236" s="83">
        <f>J237</f>
        <v>-17.4</v>
      </c>
      <c r="K236" s="46">
        <f>K237</f>
        <v>1080.1</v>
      </c>
      <c r="L236" s="46">
        <f>L237</f>
        <v>1079.1</v>
      </c>
    </row>
    <row r="237" spans="1:19" s="20" customFormat="1" ht="25.5">
      <c r="A237" s="227" t="s">
        <v>145</v>
      </c>
      <c r="B237" s="59" t="s">
        <v>218</v>
      </c>
      <c r="C237" s="84" t="s">
        <v>175</v>
      </c>
      <c r="D237" s="85" t="s">
        <v>177</v>
      </c>
      <c r="E237" s="42" t="s">
        <v>27</v>
      </c>
      <c r="F237" s="42" t="s">
        <v>256</v>
      </c>
      <c r="G237" s="43" t="s">
        <v>88</v>
      </c>
      <c r="H237" s="44">
        <v>240</v>
      </c>
      <c r="I237" s="45">
        <v>1097.5</v>
      </c>
      <c r="J237" s="83">
        <v>-17.4</v>
      </c>
      <c r="K237" s="46">
        <f>I237+J237</f>
        <v>1080.1</v>
      </c>
      <c r="L237" s="46">
        <v>1079.1</v>
      </c>
      <c r="M237" s="180"/>
      <c r="N237" s="180"/>
      <c r="O237" s="180"/>
      <c r="P237" s="180"/>
      <c r="Q237" s="180"/>
      <c r="R237" s="180"/>
      <c r="S237" s="180"/>
    </row>
    <row r="238" spans="1:12" s="20" customFormat="1" ht="12.75">
      <c r="A238" s="227" t="s">
        <v>153</v>
      </c>
      <c r="B238" s="59" t="s">
        <v>218</v>
      </c>
      <c r="C238" s="84" t="s">
        <v>175</v>
      </c>
      <c r="D238" s="85" t="s">
        <v>177</v>
      </c>
      <c r="E238" s="42" t="s">
        <v>27</v>
      </c>
      <c r="F238" s="42" t="s">
        <v>256</v>
      </c>
      <c r="G238" s="43" t="s">
        <v>88</v>
      </c>
      <c r="H238" s="44">
        <v>800</v>
      </c>
      <c r="I238" s="45">
        <f>I239</f>
        <v>2.9</v>
      </c>
      <c r="J238" s="83">
        <f>J239</f>
        <v>0</v>
      </c>
      <c r="K238" s="46">
        <f>K239</f>
        <v>2.9</v>
      </c>
      <c r="L238" s="46">
        <f>L239</f>
        <v>2.7</v>
      </c>
    </row>
    <row r="239" spans="1:12" s="20" customFormat="1" ht="12.75">
      <c r="A239" s="227" t="s">
        <v>155</v>
      </c>
      <c r="B239" s="59" t="s">
        <v>218</v>
      </c>
      <c r="C239" s="84" t="s">
        <v>175</v>
      </c>
      <c r="D239" s="85" t="s">
        <v>177</v>
      </c>
      <c r="E239" s="42" t="s">
        <v>27</v>
      </c>
      <c r="F239" s="42" t="s">
        <v>256</v>
      </c>
      <c r="G239" s="43" t="s">
        <v>88</v>
      </c>
      <c r="H239" s="44">
        <v>850</v>
      </c>
      <c r="I239" s="45">
        <v>2.9</v>
      </c>
      <c r="J239" s="83">
        <v>0</v>
      </c>
      <c r="K239" s="46">
        <f>I239+J239</f>
        <v>2.9</v>
      </c>
      <c r="L239" s="46">
        <v>2.7</v>
      </c>
    </row>
    <row r="240" spans="1:12" s="27" customFormat="1" ht="12.75">
      <c r="A240" s="226" t="s">
        <v>206</v>
      </c>
      <c r="B240" s="59" t="s">
        <v>218</v>
      </c>
      <c r="C240" s="39" t="s">
        <v>175</v>
      </c>
      <c r="D240" s="58" t="s">
        <v>232</v>
      </c>
      <c r="E240" s="59"/>
      <c r="F240" s="59"/>
      <c r="G240" s="69"/>
      <c r="H240" s="70"/>
      <c r="I240" s="96">
        <f>I241+I248</f>
        <v>9409</v>
      </c>
      <c r="J240" s="114">
        <f>J241+J248</f>
        <v>0</v>
      </c>
      <c r="K240" s="97">
        <f>K241+K248</f>
        <v>9409</v>
      </c>
      <c r="L240" s="97">
        <f>L241+L248</f>
        <v>9337.800000000001</v>
      </c>
    </row>
    <row r="241" spans="1:12" s="20" customFormat="1" ht="25.5">
      <c r="A241" s="232" t="s">
        <v>133</v>
      </c>
      <c r="B241" s="59" t="s">
        <v>218</v>
      </c>
      <c r="C241" s="39" t="s">
        <v>175</v>
      </c>
      <c r="D241" s="58" t="s">
        <v>232</v>
      </c>
      <c r="E241" s="77" t="s">
        <v>182</v>
      </c>
      <c r="F241" s="77" t="s">
        <v>256</v>
      </c>
      <c r="G241" s="78" t="s">
        <v>257</v>
      </c>
      <c r="H241" s="79"/>
      <c r="I241" s="68">
        <f>I242+I245</f>
        <v>82</v>
      </c>
      <c r="J241" s="205">
        <f>J242+J245</f>
        <v>0</v>
      </c>
      <c r="K241" s="63">
        <f>K242+K245</f>
        <v>82</v>
      </c>
      <c r="L241" s="63">
        <f>L242+L245</f>
        <v>81.6</v>
      </c>
    </row>
    <row r="242" spans="1:12" s="20" customFormat="1" ht="38.25">
      <c r="A242" s="232" t="s">
        <v>139</v>
      </c>
      <c r="B242" s="59" t="s">
        <v>218</v>
      </c>
      <c r="C242" s="39" t="s">
        <v>175</v>
      </c>
      <c r="D242" s="58" t="s">
        <v>232</v>
      </c>
      <c r="E242" s="77" t="s">
        <v>182</v>
      </c>
      <c r="F242" s="77" t="s">
        <v>256</v>
      </c>
      <c r="G242" s="78" t="s">
        <v>140</v>
      </c>
      <c r="H242" s="79"/>
      <c r="I242" s="68">
        <f aca="true" t="shared" si="38" ref="I242:L243">I243</f>
        <v>41</v>
      </c>
      <c r="J242" s="205">
        <f t="shared" si="38"/>
        <v>0</v>
      </c>
      <c r="K242" s="63">
        <f t="shared" si="38"/>
        <v>41</v>
      </c>
      <c r="L242" s="63">
        <f t="shared" si="38"/>
        <v>40.8</v>
      </c>
    </row>
    <row r="243" spans="1:12" s="20" customFormat="1" ht="25.5">
      <c r="A243" s="227" t="s">
        <v>143</v>
      </c>
      <c r="B243" s="59" t="s">
        <v>218</v>
      </c>
      <c r="C243" s="39" t="s">
        <v>175</v>
      </c>
      <c r="D243" s="58" t="s">
        <v>232</v>
      </c>
      <c r="E243" s="42" t="s">
        <v>182</v>
      </c>
      <c r="F243" s="42" t="s">
        <v>256</v>
      </c>
      <c r="G243" s="43" t="s">
        <v>140</v>
      </c>
      <c r="H243" s="44">
        <v>200</v>
      </c>
      <c r="I243" s="68">
        <f t="shared" si="38"/>
        <v>41</v>
      </c>
      <c r="J243" s="205">
        <f t="shared" si="38"/>
        <v>0</v>
      </c>
      <c r="K243" s="63">
        <f t="shared" si="38"/>
        <v>41</v>
      </c>
      <c r="L243" s="63">
        <f t="shared" si="38"/>
        <v>40.8</v>
      </c>
    </row>
    <row r="244" spans="1:12" s="20" customFormat="1" ht="25.5">
      <c r="A244" s="227" t="s">
        <v>145</v>
      </c>
      <c r="B244" s="59" t="s">
        <v>218</v>
      </c>
      <c r="C244" s="39" t="s">
        <v>175</v>
      </c>
      <c r="D244" s="58" t="s">
        <v>232</v>
      </c>
      <c r="E244" s="42" t="s">
        <v>182</v>
      </c>
      <c r="F244" s="42" t="s">
        <v>256</v>
      </c>
      <c r="G244" s="43" t="s">
        <v>140</v>
      </c>
      <c r="H244" s="44">
        <v>240</v>
      </c>
      <c r="I244" s="68">
        <v>41</v>
      </c>
      <c r="J244" s="205"/>
      <c r="K244" s="46">
        <f>I244+J244</f>
        <v>41</v>
      </c>
      <c r="L244" s="46">
        <v>40.8</v>
      </c>
    </row>
    <row r="245" spans="1:12" s="20" customFormat="1" ht="25.5">
      <c r="A245" s="227" t="s">
        <v>142</v>
      </c>
      <c r="B245" s="59" t="s">
        <v>218</v>
      </c>
      <c r="C245" s="39" t="s">
        <v>175</v>
      </c>
      <c r="D245" s="58" t="s">
        <v>232</v>
      </c>
      <c r="E245" s="42" t="s">
        <v>182</v>
      </c>
      <c r="F245" s="42" t="s">
        <v>256</v>
      </c>
      <c r="G245" s="43" t="s">
        <v>58</v>
      </c>
      <c r="H245" s="44"/>
      <c r="I245" s="68">
        <f aca="true" t="shared" si="39" ref="I245:L246">I246</f>
        <v>41</v>
      </c>
      <c r="J245" s="205">
        <f t="shared" si="39"/>
        <v>0</v>
      </c>
      <c r="K245" s="63">
        <f t="shared" si="39"/>
        <v>41</v>
      </c>
      <c r="L245" s="63">
        <f t="shared" si="39"/>
        <v>40.8</v>
      </c>
    </row>
    <row r="246" spans="1:12" s="20" customFormat="1" ht="25.5">
      <c r="A246" s="227" t="s">
        <v>143</v>
      </c>
      <c r="B246" s="59" t="s">
        <v>218</v>
      </c>
      <c r="C246" s="39" t="s">
        <v>175</v>
      </c>
      <c r="D246" s="58" t="s">
        <v>232</v>
      </c>
      <c r="E246" s="42" t="s">
        <v>182</v>
      </c>
      <c r="F246" s="42" t="s">
        <v>256</v>
      </c>
      <c r="G246" s="43" t="s">
        <v>58</v>
      </c>
      <c r="H246" s="44">
        <v>200</v>
      </c>
      <c r="I246" s="68">
        <f t="shared" si="39"/>
        <v>41</v>
      </c>
      <c r="J246" s="205">
        <f t="shared" si="39"/>
        <v>0</v>
      </c>
      <c r="K246" s="63">
        <f t="shared" si="39"/>
        <v>41</v>
      </c>
      <c r="L246" s="63">
        <f t="shared" si="39"/>
        <v>40.8</v>
      </c>
    </row>
    <row r="247" spans="1:12" s="20" customFormat="1" ht="25.5">
      <c r="A247" s="227" t="s">
        <v>145</v>
      </c>
      <c r="B247" s="59" t="s">
        <v>218</v>
      </c>
      <c r="C247" s="39" t="s">
        <v>175</v>
      </c>
      <c r="D247" s="58" t="s">
        <v>232</v>
      </c>
      <c r="E247" s="42" t="s">
        <v>182</v>
      </c>
      <c r="F247" s="42" t="s">
        <v>256</v>
      </c>
      <c r="G247" s="43" t="s">
        <v>58</v>
      </c>
      <c r="H247" s="44">
        <v>240</v>
      </c>
      <c r="I247" s="68">
        <v>41</v>
      </c>
      <c r="J247" s="205"/>
      <c r="K247" s="46">
        <f>I247+J247</f>
        <v>41</v>
      </c>
      <c r="L247" s="46">
        <v>40.8</v>
      </c>
    </row>
    <row r="248" spans="1:12" s="20" customFormat="1" ht="25.5">
      <c r="A248" s="232" t="s">
        <v>128</v>
      </c>
      <c r="B248" s="59" t="s">
        <v>218</v>
      </c>
      <c r="C248" s="39" t="s">
        <v>175</v>
      </c>
      <c r="D248" s="58" t="s">
        <v>232</v>
      </c>
      <c r="E248" s="42" t="s">
        <v>29</v>
      </c>
      <c r="F248" s="42" t="s">
        <v>256</v>
      </c>
      <c r="G248" s="43" t="s">
        <v>257</v>
      </c>
      <c r="H248" s="44"/>
      <c r="I248" s="68">
        <f>I249+I256+I261+I264</f>
        <v>9327</v>
      </c>
      <c r="J248" s="68">
        <f>J249+J256+J261+J264</f>
        <v>0</v>
      </c>
      <c r="K248" s="63">
        <f>K249+K256+K261+K264</f>
        <v>9327</v>
      </c>
      <c r="L248" s="63">
        <f>L249+L256+L261+L264</f>
        <v>9256.2</v>
      </c>
    </row>
    <row r="249" spans="1:12" s="20" customFormat="1" ht="25.5">
      <c r="A249" s="227" t="s">
        <v>142</v>
      </c>
      <c r="B249" s="59" t="s">
        <v>218</v>
      </c>
      <c r="C249" s="39" t="s">
        <v>175</v>
      </c>
      <c r="D249" s="58" t="s">
        <v>232</v>
      </c>
      <c r="E249" s="42" t="s">
        <v>29</v>
      </c>
      <c r="F249" s="42" t="s">
        <v>256</v>
      </c>
      <c r="G249" s="43" t="s">
        <v>58</v>
      </c>
      <c r="H249" s="44"/>
      <c r="I249" s="45">
        <f>I250+I252+I254</f>
        <v>9041.3</v>
      </c>
      <c r="J249" s="83">
        <f>J250+J252+J254</f>
        <v>0</v>
      </c>
      <c r="K249" s="46">
        <f>K250+K252+K254</f>
        <v>9041.3</v>
      </c>
      <c r="L249" s="46">
        <f>L250+L252+L254</f>
        <v>9028</v>
      </c>
    </row>
    <row r="250" spans="1:12" s="20" customFormat="1" ht="63.75">
      <c r="A250" s="227" t="s">
        <v>170</v>
      </c>
      <c r="B250" s="59" t="s">
        <v>218</v>
      </c>
      <c r="C250" s="39" t="s">
        <v>175</v>
      </c>
      <c r="D250" s="58" t="s">
        <v>232</v>
      </c>
      <c r="E250" s="42" t="s">
        <v>29</v>
      </c>
      <c r="F250" s="42" t="s">
        <v>256</v>
      </c>
      <c r="G250" s="43" t="s">
        <v>58</v>
      </c>
      <c r="H250" s="44">
        <v>100</v>
      </c>
      <c r="I250" s="45">
        <f>I251</f>
        <v>4033.7</v>
      </c>
      <c r="J250" s="83">
        <f>J251</f>
        <v>0</v>
      </c>
      <c r="K250" s="46">
        <f>K251</f>
        <v>4033.7</v>
      </c>
      <c r="L250" s="46">
        <f>L251</f>
        <v>4020.4</v>
      </c>
    </row>
    <row r="251" spans="1:12" s="20" customFormat="1" ht="12.75">
      <c r="A251" s="227" t="s">
        <v>250</v>
      </c>
      <c r="B251" s="59" t="s">
        <v>218</v>
      </c>
      <c r="C251" s="39" t="s">
        <v>175</v>
      </c>
      <c r="D251" s="58" t="s">
        <v>232</v>
      </c>
      <c r="E251" s="42" t="s">
        <v>29</v>
      </c>
      <c r="F251" s="42" t="s">
        <v>256</v>
      </c>
      <c r="G251" s="43" t="s">
        <v>58</v>
      </c>
      <c r="H251" s="44" t="s">
        <v>157</v>
      </c>
      <c r="I251" s="45">
        <v>4033.7</v>
      </c>
      <c r="J251" s="83"/>
      <c r="K251" s="46">
        <f>I251+J251</f>
        <v>4033.7</v>
      </c>
      <c r="L251" s="46">
        <v>4020.4</v>
      </c>
    </row>
    <row r="252" spans="1:12" s="20" customFormat="1" ht="25.5">
      <c r="A252" s="227" t="s">
        <v>143</v>
      </c>
      <c r="B252" s="59" t="s">
        <v>218</v>
      </c>
      <c r="C252" s="39" t="s">
        <v>175</v>
      </c>
      <c r="D252" s="58" t="s">
        <v>232</v>
      </c>
      <c r="E252" s="42" t="s">
        <v>29</v>
      </c>
      <c r="F252" s="42" t="s">
        <v>256</v>
      </c>
      <c r="G252" s="43" t="s">
        <v>58</v>
      </c>
      <c r="H252" s="44">
        <v>200</v>
      </c>
      <c r="I252" s="45">
        <f>I253</f>
        <v>4708.3</v>
      </c>
      <c r="J252" s="83">
        <f>J253</f>
        <v>0</v>
      </c>
      <c r="K252" s="46">
        <f>K253</f>
        <v>4708.3</v>
      </c>
      <c r="L252" s="46">
        <f>L253</f>
        <v>4708.3</v>
      </c>
    </row>
    <row r="253" spans="1:12" s="20" customFormat="1" ht="25.5">
      <c r="A253" s="227" t="s">
        <v>145</v>
      </c>
      <c r="B253" s="59" t="s">
        <v>218</v>
      </c>
      <c r="C253" s="39" t="s">
        <v>175</v>
      </c>
      <c r="D253" s="58" t="s">
        <v>232</v>
      </c>
      <c r="E253" s="42" t="s">
        <v>29</v>
      </c>
      <c r="F253" s="42" t="s">
        <v>256</v>
      </c>
      <c r="G253" s="43" t="s">
        <v>58</v>
      </c>
      <c r="H253" s="44">
        <v>240</v>
      </c>
      <c r="I253" s="45">
        <v>4708.3</v>
      </c>
      <c r="J253" s="83">
        <v>0</v>
      </c>
      <c r="K253" s="46">
        <f>I253+J253</f>
        <v>4708.3</v>
      </c>
      <c r="L253" s="46">
        <f>J253+K253</f>
        <v>4708.3</v>
      </c>
    </row>
    <row r="254" spans="1:12" s="20" customFormat="1" ht="12.75">
      <c r="A254" s="227" t="s">
        <v>153</v>
      </c>
      <c r="B254" s="59" t="s">
        <v>218</v>
      </c>
      <c r="C254" s="39" t="s">
        <v>175</v>
      </c>
      <c r="D254" s="58" t="s">
        <v>232</v>
      </c>
      <c r="E254" s="42" t="s">
        <v>29</v>
      </c>
      <c r="F254" s="42" t="s">
        <v>256</v>
      </c>
      <c r="G254" s="43" t="s">
        <v>58</v>
      </c>
      <c r="H254" s="44">
        <v>800</v>
      </c>
      <c r="I254" s="45">
        <f>I255</f>
        <v>299.3</v>
      </c>
      <c r="J254" s="83">
        <f>J255</f>
        <v>0</v>
      </c>
      <c r="K254" s="46">
        <f>K255</f>
        <v>299.3</v>
      </c>
      <c r="L254" s="46">
        <f>L255</f>
        <v>299.3</v>
      </c>
    </row>
    <row r="255" spans="1:12" s="20" customFormat="1" ht="12.75">
      <c r="A255" s="227" t="s">
        <v>155</v>
      </c>
      <c r="B255" s="59" t="s">
        <v>218</v>
      </c>
      <c r="C255" s="39" t="s">
        <v>175</v>
      </c>
      <c r="D255" s="58" t="s">
        <v>232</v>
      </c>
      <c r="E255" s="42" t="s">
        <v>29</v>
      </c>
      <c r="F255" s="42" t="s">
        <v>256</v>
      </c>
      <c r="G255" s="43" t="s">
        <v>58</v>
      </c>
      <c r="H255" s="44">
        <v>850</v>
      </c>
      <c r="I255" s="45">
        <v>299.3</v>
      </c>
      <c r="J255" s="83">
        <v>0</v>
      </c>
      <c r="K255" s="46">
        <f>I255+J255</f>
        <v>299.3</v>
      </c>
      <c r="L255" s="46">
        <f>J255+K255</f>
        <v>299.3</v>
      </c>
    </row>
    <row r="256" spans="1:12" s="20" customFormat="1" ht="25.5">
      <c r="A256" s="226" t="s">
        <v>129</v>
      </c>
      <c r="B256" s="59" t="s">
        <v>218</v>
      </c>
      <c r="C256" s="39" t="s">
        <v>175</v>
      </c>
      <c r="D256" s="58" t="s">
        <v>232</v>
      </c>
      <c r="E256" s="42" t="s">
        <v>29</v>
      </c>
      <c r="F256" s="42" t="s">
        <v>256</v>
      </c>
      <c r="G256" s="43" t="s">
        <v>64</v>
      </c>
      <c r="H256" s="44"/>
      <c r="I256" s="45">
        <f>I257+I259</f>
        <v>262.1</v>
      </c>
      <c r="J256" s="83">
        <f>J257+J259</f>
        <v>0</v>
      </c>
      <c r="K256" s="46">
        <f>K257+K259</f>
        <v>262.1</v>
      </c>
      <c r="L256" s="46">
        <f>L257+L259</f>
        <v>214.2</v>
      </c>
    </row>
    <row r="257" spans="1:12" s="20" customFormat="1" ht="25.5">
      <c r="A257" s="227" t="s">
        <v>143</v>
      </c>
      <c r="B257" s="59" t="s">
        <v>218</v>
      </c>
      <c r="C257" s="39" t="s">
        <v>175</v>
      </c>
      <c r="D257" s="58" t="s">
        <v>232</v>
      </c>
      <c r="E257" s="42" t="s">
        <v>29</v>
      </c>
      <c r="F257" s="42" t="s">
        <v>256</v>
      </c>
      <c r="G257" s="43" t="s">
        <v>64</v>
      </c>
      <c r="H257" s="44">
        <v>200</v>
      </c>
      <c r="I257" s="45">
        <f>I258</f>
        <v>167.5</v>
      </c>
      <c r="J257" s="83">
        <f>J258</f>
        <v>0</v>
      </c>
      <c r="K257" s="46">
        <f>K258</f>
        <v>167.5</v>
      </c>
      <c r="L257" s="46">
        <f>L258</f>
        <v>119.6</v>
      </c>
    </row>
    <row r="258" spans="1:12" s="20" customFormat="1" ht="25.5">
      <c r="A258" s="227" t="s">
        <v>145</v>
      </c>
      <c r="B258" s="59" t="s">
        <v>218</v>
      </c>
      <c r="C258" s="39" t="s">
        <v>175</v>
      </c>
      <c r="D258" s="58" t="s">
        <v>232</v>
      </c>
      <c r="E258" s="42" t="s">
        <v>29</v>
      </c>
      <c r="F258" s="42" t="s">
        <v>256</v>
      </c>
      <c r="G258" s="43" t="s">
        <v>64</v>
      </c>
      <c r="H258" s="44">
        <v>240</v>
      </c>
      <c r="I258" s="45">
        <v>167.5</v>
      </c>
      <c r="J258" s="83">
        <v>0</v>
      </c>
      <c r="K258" s="46">
        <f>I258+J258</f>
        <v>167.5</v>
      </c>
      <c r="L258" s="46">
        <v>119.6</v>
      </c>
    </row>
    <row r="259" spans="1:12" s="20" customFormat="1" ht="12.75">
      <c r="A259" s="227" t="s">
        <v>153</v>
      </c>
      <c r="B259" s="59" t="s">
        <v>218</v>
      </c>
      <c r="C259" s="39" t="s">
        <v>175</v>
      </c>
      <c r="D259" s="58" t="s">
        <v>232</v>
      </c>
      <c r="E259" s="42" t="s">
        <v>29</v>
      </c>
      <c r="F259" s="42" t="s">
        <v>256</v>
      </c>
      <c r="G259" s="43" t="s">
        <v>64</v>
      </c>
      <c r="H259" s="44">
        <v>800</v>
      </c>
      <c r="I259" s="45">
        <f>I260</f>
        <v>94.6</v>
      </c>
      <c r="J259" s="83">
        <f>J260</f>
        <v>0</v>
      </c>
      <c r="K259" s="46">
        <f>K260</f>
        <v>94.6</v>
      </c>
      <c r="L259" s="46">
        <f>L260</f>
        <v>94.6</v>
      </c>
    </row>
    <row r="260" spans="1:12" s="20" customFormat="1" ht="12.75">
      <c r="A260" s="227" t="s">
        <v>155</v>
      </c>
      <c r="B260" s="59" t="s">
        <v>218</v>
      </c>
      <c r="C260" s="39" t="s">
        <v>175</v>
      </c>
      <c r="D260" s="58" t="s">
        <v>232</v>
      </c>
      <c r="E260" s="42" t="s">
        <v>29</v>
      </c>
      <c r="F260" s="42" t="s">
        <v>256</v>
      </c>
      <c r="G260" s="43" t="s">
        <v>64</v>
      </c>
      <c r="H260" s="44">
        <v>850</v>
      </c>
      <c r="I260" s="45">
        <v>94.6</v>
      </c>
      <c r="J260" s="83">
        <v>0</v>
      </c>
      <c r="K260" s="46">
        <f>I260+J260</f>
        <v>94.6</v>
      </c>
      <c r="L260" s="46">
        <f>J260+K260</f>
        <v>94.6</v>
      </c>
    </row>
    <row r="261" spans="1:12" s="20" customFormat="1" ht="25.5">
      <c r="A261" s="226" t="s">
        <v>130</v>
      </c>
      <c r="B261" s="59" t="s">
        <v>218</v>
      </c>
      <c r="C261" s="39" t="s">
        <v>175</v>
      </c>
      <c r="D261" s="58" t="s">
        <v>232</v>
      </c>
      <c r="E261" s="42" t="s">
        <v>29</v>
      </c>
      <c r="F261" s="42" t="s">
        <v>256</v>
      </c>
      <c r="G261" s="43" t="s">
        <v>30</v>
      </c>
      <c r="H261" s="44"/>
      <c r="I261" s="45">
        <f aca="true" t="shared" si="40" ref="I261:L262">I262</f>
        <v>10</v>
      </c>
      <c r="J261" s="83">
        <f t="shared" si="40"/>
        <v>0</v>
      </c>
      <c r="K261" s="46">
        <f t="shared" si="40"/>
        <v>10</v>
      </c>
      <c r="L261" s="46">
        <f t="shared" si="40"/>
        <v>0.4</v>
      </c>
    </row>
    <row r="262" spans="1:12" s="20" customFormat="1" ht="25.5">
      <c r="A262" s="227" t="s">
        <v>143</v>
      </c>
      <c r="B262" s="59" t="s">
        <v>218</v>
      </c>
      <c r="C262" s="39" t="s">
        <v>175</v>
      </c>
      <c r="D262" s="58" t="s">
        <v>232</v>
      </c>
      <c r="E262" s="42" t="s">
        <v>29</v>
      </c>
      <c r="F262" s="42" t="s">
        <v>256</v>
      </c>
      <c r="G262" s="43" t="s">
        <v>30</v>
      </c>
      <c r="H262" s="44">
        <v>200</v>
      </c>
      <c r="I262" s="45">
        <f t="shared" si="40"/>
        <v>10</v>
      </c>
      <c r="J262" s="83">
        <f t="shared" si="40"/>
        <v>0</v>
      </c>
      <c r="K262" s="46">
        <f t="shared" si="40"/>
        <v>10</v>
      </c>
      <c r="L262" s="46">
        <f t="shared" si="40"/>
        <v>0.4</v>
      </c>
    </row>
    <row r="263" spans="1:12" s="20" customFormat="1" ht="25.5">
      <c r="A263" s="227" t="s">
        <v>145</v>
      </c>
      <c r="B263" s="59" t="s">
        <v>218</v>
      </c>
      <c r="C263" s="39" t="s">
        <v>175</v>
      </c>
      <c r="D263" s="58" t="s">
        <v>232</v>
      </c>
      <c r="E263" s="42" t="s">
        <v>29</v>
      </c>
      <c r="F263" s="42" t="s">
        <v>256</v>
      </c>
      <c r="G263" s="43" t="s">
        <v>30</v>
      </c>
      <c r="H263" s="44">
        <v>240</v>
      </c>
      <c r="I263" s="45">
        <v>10</v>
      </c>
      <c r="J263" s="83">
        <v>0</v>
      </c>
      <c r="K263" s="46">
        <f>I263+J263</f>
        <v>10</v>
      </c>
      <c r="L263" s="46">
        <v>0.4</v>
      </c>
    </row>
    <row r="264" spans="1:12" s="20" customFormat="1" ht="51">
      <c r="A264" s="226" t="s">
        <v>374</v>
      </c>
      <c r="B264" s="59" t="s">
        <v>218</v>
      </c>
      <c r="C264" s="39" t="s">
        <v>175</v>
      </c>
      <c r="D264" s="58" t="s">
        <v>232</v>
      </c>
      <c r="E264" s="42" t="s">
        <v>29</v>
      </c>
      <c r="F264" s="42" t="s">
        <v>256</v>
      </c>
      <c r="G264" s="43" t="s">
        <v>368</v>
      </c>
      <c r="H264" s="44"/>
      <c r="I264" s="45">
        <f aca="true" t="shared" si="41" ref="I264:L265">I265</f>
        <v>13.6</v>
      </c>
      <c r="J264" s="83">
        <f t="shared" si="41"/>
        <v>0</v>
      </c>
      <c r="K264" s="46">
        <f t="shared" si="41"/>
        <v>13.6</v>
      </c>
      <c r="L264" s="46">
        <f>L265</f>
        <v>13.6</v>
      </c>
    </row>
    <row r="265" spans="1:12" s="20" customFormat="1" ht="12.75">
      <c r="A265" s="227" t="s">
        <v>153</v>
      </c>
      <c r="B265" s="59" t="s">
        <v>218</v>
      </c>
      <c r="C265" s="39" t="s">
        <v>175</v>
      </c>
      <c r="D265" s="58" t="s">
        <v>232</v>
      </c>
      <c r="E265" s="42" t="s">
        <v>29</v>
      </c>
      <c r="F265" s="42" t="s">
        <v>256</v>
      </c>
      <c r="G265" s="43" t="s">
        <v>368</v>
      </c>
      <c r="H265" s="44" t="s">
        <v>154</v>
      </c>
      <c r="I265" s="45">
        <f t="shared" si="41"/>
        <v>13.6</v>
      </c>
      <c r="J265" s="83">
        <f t="shared" si="41"/>
        <v>0</v>
      </c>
      <c r="K265" s="46">
        <f t="shared" si="41"/>
        <v>13.6</v>
      </c>
      <c r="L265" s="46">
        <f t="shared" si="41"/>
        <v>13.6</v>
      </c>
    </row>
    <row r="266" spans="1:12" s="20" customFormat="1" ht="12.75">
      <c r="A266" s="38" t="s">
        <v>370</v>
      </c>
      <c r="B266" s="58" t="s">
        <v>218</v>
      </c>
      <c r="C266" s="39" t="s">
        <v>175</v>
      </c>
      <c r="D266" s="58" t="s">
        <v>232</v>
      </c>
      <c r="E266" s="42" t="s">
        <v>29</v>
      </c>
      <c r="F266" s="42" t="s">
        <v>256</v>
      </c>
      <c r="G266" s="43" t="s">
        <v>368</v>
      </c>
      <c r="H266" s="44" t="s">
        <v>369</v>
      </c>
      <c r="I266" s="45">
        <v>13.6</v>
      </c>
      <c r="J266" s="83">
        <v>0</v>
      </c>
      <c r="K266" s="46">
        <v>13.6</v>
      </c>
      <c r="L266" s="46">
        <v>13.6</v>
      </c>
    </row>
    <row r="267" spans="1:12" s="20" customFormat="1" ht="25.5">
      <c r="A267" s="226" t="s">
        <v>191</v>
      </c>
      <c r="B267" s="58" t="s">
        <v>218</v>
      </c>
      <c r="C267" s="39" t="s">
        <v>178</v>
      </c>
      <c r="D267" s="58"/>
      <c r="E267" s="42"/>
      <c r="F267" s="42"/>
      <c r="G267" s="43"/>
      <c r="H267" s="44"/>
      <c r="I267" s="45"/>
      <c r="J267" s="83"/>
      <c r="K267" s="46">
        <f aca="true" t="shared" si="42" ref="K267:L271">K268</f>
        <v>56</v>
      </c>
      <c r="L267" s="46">
        <f t="shared" si="42"/>
        <v>56</v>
      </c>
    </row>
    <row r="268" spans="1:12" s="20" customFormat="1" ht="12.75">
      <c r="A268" s="270" t="s">
        <v>245</v>
      </c>
      <c r="B268" s="58" t="s">
        <v>218</v>
      </c>
      <c r="C268" s="39" t="s">
        <v>178</v>
      </c>
      <c r="D268" s="58" t="s">
        <v>194</v>
      </c>
      <c r="E268" s="42"/>
      <c r="F268" s="42"/>
      <c r="G268" s="43"/>
      <c r="H268" s="44"/>
      <c r="I268" s="45"/>
      <c r="J268" s="83"/>
      <c r="K268" s="46">
        <f t="shared" si="42"/>
        <v>56</v>
      </c>
      <c r="L268" s="46">
        <f t="shared" si="42"/>
        <v>56</v>
      </c>
    </row>
    <row r="269" spans="1:12" s="20" customFormat="1" ht="51">
      <c r="A269" s="270" t="s">
        <v>1</v>
      </c>
      <c r="B269" s="58" t="s">
        <v>218</v>
      </c>
      <c r="C269" s="39" t="s">
        <v>178</v>
      </c>
      <c r="D269" s="58" t="s">
        <v>194</v>
      </c>
      <c r="E269" s="42" t="s">
        <v>87</v>
      </c>
      <c r="F269" s="42" t="s">
        <v>256</v>
      </c>
      <c r="G269" s="43" t="s">
        <v>257</v>
      </c>
      <c r="H269" s="44"/>
      <c r="I269" s="45"/>
      <c r="J269" s="83"/>
      <c r="K269" s="46">
        <f t="shared" si="42"/>
        <v>56</v>
      </c>
      <c r="L269" s="46">
        <f t="shared" si="42"/>
        <v>56</v>
      </c>
    </row>
    <row r="270" spans="1:12" s="20" customFormat="1" ht="25.5">
      <c r="A270" s="270" t="s">
        <v>0</v>
      </c>
      <c r="B270" s="58" t="s">
        <v>218</v>
      </c>
      <c r="C270" s="39" t="s">
        <v>178</v>
      </c>
      <c r="D270" s="58" t="s">
        <v>194</v>
      </c>
      <c r="E270" s="42" t="s">
        <v>87</v>
      </c>
      <c r="F270" s="42" t="s">
        <v>256</v>
      </c>
      <c r="G270" s="43" t="s">
        <v>63</v>
      </c>
      <c r="H270" s="44"/>
      <c r="I270" s="45"/>
      <c r="J270" s="83"/>
      <c r="K270" s="46">
        <f t="shared" si="42"/>
        <v>56</v>
      </c>
      <c r="L270" s="46">
        <f t="shared" si="42"/>
        <v>56</v>
      </c>
    </row>
    <row r="271" spans="1:12" s="20" customFormat="1" ht="12.75">
      <c r="A271" s="232" t="s">
        <v>209</v>
      </c>
      <c r="B271" s="59" t="s">
        <v>218</v>
      </c>
      <c r="C271" s="39" t="s">
        <v>178</v>
      </c>
      <c r="D271" s="58" t="s">
        <v>194</v>
      </c>
      <c r="E271" s="42" t="s">
        <v>87</v>
      </c>
      <c r="F271" s="42" t="s">
        <v>256</v>
      </c>
      <c r="G271" s="43" t="s">
        <v>63</v>
      </c>
      <c r="H271" s="44" t="s">
        <v>223</v>
      </c>
      <c r="I271" s="45"/>
      <c r="J271" s="83"/>
      <c r="K271" s="46">
        <f t="shared" si="42"/>
        <v>56</v>
      </c>
      <c r="L271" s="46">
        <f t="shared" si="42"/>
        <v>56</v>
      </c>
    </row>
    <row r="272" spans="1:12" s="20" customFormat="1" ht="12.75">
      <c r="A272" s="232" t="s">
        <v>224</v>
      </c>
      <c r="B272" s="59" t="s">
        <v>218</v>
      </c>
      <c r="C272" s="39" t="s">
        <v>178</v>
      </c>
      <c r="D272" s="58" t="s">
        <v>194</v>
      </c>
      <c r="E272" s="42" t="s">
        <v>87</v>
      </c>
      <c r="F272" s="42" t="s">
        <v>256</v>
      </c>
      <c r="G272" s="43" t="s">
        <v>63</v>
      </c>
      <c r="H272" s="44" t="s">
        <v>275</v>
      </c>
      <c r="I272" s="45"/>
      <c r="J272" s="83"/>
      <c r="K272" s="46">
        <f>56</f>
        <v>56</v>
      </c>
      <c r="L272" s="46">
        <v>56</v>
      </c>
    </row>
    <row r="273" spans="1:12" s="27" customFormat="1" ht="12.75">
      <c r="A273" s="226" t="s">
        <v>193</v>
      </c>
      <c r="B273" s="59" t="s">
        <v>218</v>
      </c>
      <c r="C273" s="39" t="s">
        <v>177</v>
      </c>
      <c r="D273" s="58"/>
      <c r="E273" s="59"/>
      <c r="F273" s="59"/>
      <c r="G273" s="69"/>
      <c r="H273" s="70"/>
      <c r="I273" s="96">
        <f>I274+I289+I304</f>
        <v>15963.500000000002</v>
      </c>
      <c r="J273" s="114">
        <f>J274+J289+J304</f>
        <v>0</v>
      </c>
      <c r="K273" s="97">
        <f>K274+K289+K304</f>
        <v>15963.500000000002</v>
      </c>
      <c r="L273" s="97">
        <f>L274+L289+L304</f>
        <v>14031.599999999999</v>
      </c>
    </row>
    <row r="274" spans="1:12" s="27" customFormat="1" ht="12.75">
      <c r="A274" s="226" t="s">
        <v>108</v>
      </c>
      <c r="B274" s="59" t="s">
        <v>218</v>
      </c>
      <c r="C274" s="39" t="s">
        <v>177</v>
      </c>
      <c r="D274" s="58" t="s">
        <v>179</v>
      </c>
      <c r="E274" s="59"/>
      <c r="F274" s="59"/>
      <c r="G274" s="69"/>
      <c r="H274" s="70"/>
      <c r="I274" s="96">
        <f>I275+I282</f>
        <v>1095</v>
      </c>
      <c r="J274" s="96">
        <f>J275+J282</f>
        <v>0</v>
      </c>
      <c r="K274" s="97">
        <f>K275+K282</f>
        <v>1095</v>
      </c>
      <c r="L274" s="97">
        <f>L275+L282</f>
        <v>916.6</v>
      </c>
    </row>
    <row r="275" spans="1:12" s="20" customFormat="1" ht="38.25">
      <c r="A275" s="227" t="s">
        <v>261</v>
      </c>
      <c r="B275" s="59" t="s">
        <v>218</v>
      </c>
      <c r="C275" s="39" t="s">
        <v>177</v>
      </c>
      <c r="D275" s="58" t="s">
        <v>179</v>
      </c>
      <c r="E275" s="42" t="s">
        <v>194</v>
      </c>
      <c r="F275" s="42" t="s">
        <v>256</v>
      </c>
      <c r="G275" s="43" t="s">
        <v>257</v>
      </c>
      <c r="H275" s="44"/>
      <c r="I275" s="45">
        <f>I276+I279</f>
        <v>990</v>
      </c>
      <c r="J275" s="83">
        <f>J276+J279</f>
        <v>0</v>
      </c>
      <c r="K275" s="46">
        <f>K276+K279</f>
        <v>990</v>
      </c>
      <c r="L275" s="46">
        <f>L276+L279</f>
        <v>825.7</v>
      </c>
    </row>
    <row r="276" spans="1:12" s="20" customFormat="1" ht="12.75">
      <c r="A276" s="227" t="s">
        <v>262</v>
      </c>
      <c r="B276" s="59" t="s">
        <v>218</v>
      </c>
      <c r="C276" s="39" t="s">
        <v>177</v>
      </c>
      <c r="D276" s="58" t="s">
        <v>179</v>
      </c>
      <c r="E276" s="42" t="s">
        <v>194</v>
      </c>
      <c r="F276" s="42" t="s">
        <v>256</v>
      </c>
      <c r="G276" s="43" t="s">
        <v>263</v>
      </c>
      <c r="H276" s="44"/>
      <c r="I276" s="45">
        <f aca="true" t="shared" si="43" ref="I276:L277">I277</f>
        <v>970</v>
      </c>
      <c r="J276" s="83">
        <f t="shared" si="43"/>
        <v>0</v>
      </c>
      <c r="K276" s="46">
        <f t="shared" si="43"/>
        <v>970</v>
      </c>
      <c r="L276" s="46">
        <f t="shared" si="43"/>
        <v>808.7</v>
      </c>
    </row>
    <row r="277" spans="1:12" s="20" customFormat="1" ht="12.75">
      <c r="A277" s="227" t="s">
        <v>153</v>
      </c>
      <c r="B277" s="59" t="s">
        <v>218</v>
      </c>
      <c r="C277" s="39" t="s">
        <v>177</v>
      </c>
      <c r="D277" s="58" t="s">
        <v>179</v>
      </c>
      <c r="E277" s="66" t="s">
        <v>194</v>
      </c>
      <c r="F277" s="66" t="s">
        <v>256</v>
      </c>
      <c r="G277" s="67" t="s">
        <v>263</v>
      </c>
      <c r="H277" s="65" t="s">
        <v>154</v>
      </c>
      <c r="I277" s="45">
        <f t="shared" si="43"/>
        <v>970</v>
      </c>
      <c r="J277" s="83">
        <f t="shared" si="43"/>
        <v>0</v>
      </c>
      <c r="K277" s="46">
        <f t="shared" si="43"/>
        <v>970</v>
      </c>
      <c r="L277" s="46">
        <f t="shared" si="43"/>
        <v>808.7</v>
      </c>
    </row>
    <row r="278" spans="1:12" s="20" customFormat="1" ht="38.25">
      <c r="A278" s="227" t="s">
        <v>264</v>
      </c>
      <c r="B278" s="59" t="s">
        <v>218</v>
      </c>
      <c r="C278" s="39" t="s">
        <v>177</v>
      </c>
      <c r="D278" s="58" t="s">
        <v>179</v>
      </c>
      <c r="E278" s="66" t="s">
        <v>194</v>
      </c>
      <c r="F278" s="66" t="s">
        <v>256</v>
      </c>
      <c r="G278" s="67" t="s">
        <v>263</v>
      </c>
      <c r="H278" s="65" t="s">
        <v>265</v>
      </c>
      <c r="I278" s="45">
        <v>970</v>
      </c>
      <c r="J278" s="83"/>
      <c r="K278" s="46">
        <f>I278+J278</f>
        <v>970</v>
      </c>
      <c r="L278" s="46">
        <v>808.7</v>
      </c>
    </row>
    <row r="279" spans="1:12" s="20" customFormat="1" ht="12.75">
      <c r="A279" s="227" t="s">
        <v>266</v>
      </c>
      <c r="B279" s="59" t="s">
        <v>218</v>
      </c>
      <c r="C279" s="39" t="s">
        <v>177</v>
      </c>
      <c r="D279" s="58" t="s">
        <v>179</v>
      </c>
      <c r="E279" s="66" t="s">
        <v>194</v>
      </c>
      <c r="F279" s="66" t="s">
        <v>256</v>
      </c>
      <c r="G279" s="67" t="s">
        <v>267</v>
      </c>
      <c r="H279" s="65"/>
      <c r="I279" s="45">
        <f aca="true" t="shared" si="44" ref="I279:L280">I280</f>
        <v>20</v>
      </c>
      <c r="J279" s="83">
        <f t="shared" si="44"/>
        <v>0</v>
      </c>
      <c r="K279" s="46">
        <f t="shared" si="44"/>
        <v>20</v>
      </c>
      <c r="L279" s="46">
        <f t="shared" si="44"/>
        <v>17</v>
      </c>
    </row>
    <row r="280" spans="1:12" s="20" customFormat="1" ht="25.5">
      <c r="A280" s="232" t="s">
        <v>247</v>
      </c>
      <c r="B280" s="59" t="s">
        <v>218</v>
      </c>
      <c r="C280" s="39" t="s">
        <v>177</v>
      </c>
      <c r="D280" s="58" t="s">
        <v>179</v>
      </c>
      <c r="E280" s="77" t="s">
        <v>194</v>
      </c>
      <c r="F280" s="77" t="s">
        <v>256</v>
      </c>
      <c r="G280" s="78" t="s">
        <v>267</v>
      </c>
      <c r="H280" s="79" t="s">
        <v>144</v>
      </c>
      <c r="I280" s="45">
        <f t="shared" si="44"/>
        <v>20</v>
      </c>
      <c r="J280" s="83">
        <f t="shared" si="44"/>
        <v>0</v>
      </c>
      <c r="K280" s="46">
        <f t="shared" si="44"/>
        <v>20</v>
      </c>
      <c r="L280" s="46">
        <f t="shared" si="44"/>
        <v>17</v>
      </c>
    </row>
    <row r="281" spans="1:12" s="20" customFormat="1" ht="25.5">
      <c r="A281" s="232" t="s">
        <v>145</v>
      </c>
      <c r="B281" s="59" t="s">
        <v>218</v>
      </c>
      <c r="C281" s="39" t="s">
        <v>177</v>
      </c>
      <c r="D281" s="58" t="s">
        <v>179</v>
      </c>
      <c r="E281" s="77" t="s">
        <v>194</v>
      </c>
      <c r="F281" s="77" t="s">
        <v>256</v>
      </c>
      <c r="G281" s="78" t="s">
        <v>267</v>
      </c>
      <c r="H281" s="79" t="s">
        <v>146</v>
      </c>
      <c r="I281" s="45">
        <v>20</v>
      </c>
      <c r="J281" s="83"/>
      <c r="K281" s="46">
        <f>I281+J281</f>
        <v>20</v>
      </c>
      <c r="L281" s="46">
        <v>17</v>
      </c>
    </row>
    <row r="282" spans="1:12" s="20" customFormat="1" ht="25.5">
      <c r="A282" s="232" t="s">
        <v>323</v>
      </c>
      <c r="B282" s="59" t="s">
        <v>218</v>
      </c>
      <c r="C282" s="39" t="s">
        <v>177</v>
      </c>
      <c r="D282" s="58" t="s">
        <v>179</v>
      </c>
      <c r="E282" s="77" t="s">
        <v>324</v>
      </c>
      <c r="F282" s="77" t="s">
        <v>256</v>
      </c>
      <c r="G282" s="78" t="s">
        <v>257</v>
      </c>
      <c r="H282" s="79"/>
      <c r="I282" s="46">
        <f>I283+I286</f>
        <v>105</v>
      </c>
      <c r="J282" s="45">
        <f>J283+J286</f>
        <v>0</v>
      </c>
      <c r="K282" s="46">
        <f>K283+K286</f>
        <v>105</v>
      </c>
      <c r="L282" s="46">
        <f>L283+L286</f>
        <v>90.89999999999999</v>
      </c>
    </row>
    <row r="283" spans="1:12" s="20" customFormat="1" ht="38.25">
      <c r="A283" s="232" t="s">
        <v>380</v>
      </c>
      <c r="B283" s="59" t="s">
        <v>218</v>
      </c>
      <c r="C283" s="39" t="s">
        <v>177</v>
      </c>
      <c r="D283" s="58" t="s">
        <v>179</v>
      </c>
      <c r="E283" s="77" t="s">
        <v>326</v>
      </c>
      <c r="F283" s="77" t="s">
        <v>327</v>
      </c>
      <c r="G283" s="78" t="s">
        <v>328</v>
      </c>
      <c r="H283" s="79"/>
      <c r="I283" s="46">
        <f aca="true" t="shared" si="45" ref="I283:L284">I284</f>
        <v>100</v>
      </c>
      <c r="J283" s="45">
        <f t="shared" si="45"/>
        <v>0</v>
      </c>
      <c r="K283" s="46">
        <f t="shared" si="45"/>
        <v>100</v>
      </c>
      <c r="L283" s="46">
        <f t="shared" si="45"/>
        <v>86.3</v>
      </c>
    </row>
    <row r="284" spans="1:12" s="20" customFormat="1" ht="12.75">
      <c r="A284" s="227" t="s">
        <v>153</v>
      </c>
      <c r="B284" s="59" t="s">
        <v>218</v>
      </c>
      <c r="C284" s="39" t="s">
        <v>177</v>
      </c>
      <c r="D284" s="58" t="s">
        <v>179</v>
      </c>
      <c r="E284" s="66" t="s">
        <v>324</v>
      </c>
      <c r="F284" s="66" t="s">
        <v>256</v>
      </c>
      <c r="G284" s="67" t="s">
        <v>328</v>
      </c>
      <c r="H284" s="65" t="s">
        <v>154</v>
      </c>
      <c r="I284" s="46">
        <f t="shared" si="45"/>
        <v>100</v>
      </c>
      <c r="J284" s="45">
        <f t="shared" si="45"/>
        <v>0</v>
      </c>
      <c r="K284" s="46">
        <f t="shared" si="45"/>
        <v>100</v>
      </c>
      <c r="L284" s="46">
        <f t="shared" si="45"/>
        <v>86.3</v>
      </c>
    </row>
    <row r="285" spans="1:12" s="20" customFormat="1" ht="38.25">
      <c r="A285" s="227" t="s">
        <v>264</v>
      </c>
      <c r="B285" s="59" t="s">
        <v>218</v>
      </c>
      <c r="C285" s="39" t="s">
        <v>177</v>
      </c>
      <c r="D285" s="58" t="s">
        <v>179</v>
      </c>
      <c r="E285" s="66" t="s">
        <v>324</v>
      </c>
      <c r="F285" s="66" t="s">
        <v>256</v>
      </c>
      <c r="G285" s="67" t="s">
        <v>328</v>
      </c>
      <c r="H285" s="65" t="s">
        <v>265</v>
      </c>
      <c r="I285" s="45">
        <v>100</v>
      </c>
      <c r="J285" s="83">
        <v>0</v>
      </c>
      <c r="K285" s="46">
        <f>I285+J285</f>
        <v>100</v>
      </c>
      <c r="L285" s="46">
        <v>86.3</v>
      </c>
    </row>
    <row r="286" spans="1:12" s="20" customFormat="1" ht="51">
      <c r="A286" s="227" t="s">
        <v>325</v>
      </c>
      <c r="B286" s="59" t="s">
        <v>218</v>
      </c>
      <c r="C286" s="39" t="s">
        <v>177</v>
      </c>
      <c r="D286" s="58" t="s">
        <v>179</v>
      </c>
      <c r="E286" s="176" t="s">
        <v>324</v>
      </c>
      <c r="F286" s="176" t="s">
        <v>256</v>
      </c>
      <c r="G286" s="67" t="s">
        <v>329</v>
      </c>
      <c r="H286" s="65"/>
      <c r="I286" s="45">
        <f aca="true" t="shared" si="46" ref="I286:L287">I287</f>
        <v>5</v>
      </c>
      <c r="J286" s="83">
        <f t="shared" si="46"/>
        <v>0</v>
      </c>
      <c r="K286" s="46">
        <f t="shared" si="46"/>
        <v>5</v>
      </c>
      <c r="L286" s="46">
        <f t="shared" si="46"/>
        <v>4.6</v>
      </c>
    </row>
    <row r="287" spans="1:12" s="20" customFormat="1" ht="12.75">
      <c r="A287" s="227" t="s">
        <v>153</v>
      </c>
      <c r="B287" s="59" t="s">
        <v>218</v>
      </c>
      <c r="C287" s="39" t="s">
        <v>177</v>
      </c>
      <c r="D287" s="58" t="s">
        <v>179</v>
      </c>
      <c r="E287" s="66" t="s">
        <v>324</v>
      </c>
      <c r="F287" s="66" t="s">
        <v>256</v>
      </c>
      <c r="G287" s="189" t="s">
        <v>329</v>
      </c>
      <c r="H287" s="178" t="s">
        <v>154</v>
      </c>
      <c r="I287" s="45">
        <f t="shared" si="46"/>
        <v>5</v>
      </c>
      <c r="J287" s="83">
        <f t="shared" si="46"/>
        <v>0</v>
      </c>
      <c r="K287" s="46">
        <f t="shared" si="46"/>
        <v>5</v>
      </c>
      <c r="L287" s="46">
        <f t="shared" si="46"/>
        <v>4.6</v>
      </c>
    </row>
    <row r="288" spans="1:12" s="20" customFormat="1" ht="38.25">
      <c r="A288" s="227" t="s">
        <v>264</v>
      </c>
      <c r="B288" s="59" t="s">
        <v>218</v>
      </c>
      <c r="C288" s="39" t="s">
        <v>177</v>
      </c>
      <c r="D288" s="58" t="s">
        <v>179</v>
      </c>
      <c r="E288" s="66" t="s">
        <v>324</v>
      </c>
      <c r="F288" s="66" t="s">
        <v>256</v>
      </c>
      <c r="G288" s="189" t="s">
        <v>329</v>
      </c>
      <c r="H288" s="178" t="s">
        <v>265</v>
      </c>
      <c r="I288" s="45">
        <v>5</v>
      </c>
      <c r="J288" s="83">
        <v>0</v>
      </c>
      <c r="K288" s="46">
        <f>I288+J288</f>
        <v>5</v>
      </c>
      <c r="L288" s="46">
        <v>4.6</v>
      </c>
    </row>
    <row r="289" spans="1:12" s="27" customFormat="1" ht="12.75">
      <c r="A289" s="226" t="s">
        <v>240</v>
      </c>
      <c r="B289" s="59" t="s">
        <v>218</v>
      </c>
      <c r="C289" s="39" t="s">
        <v>177</v>
      </c>
      <c r="D289" s="58" t="s">
        <v>192</v>
      </c>
      <c r="E289" s="59"/>
      <c r="F289" s="59"/>
      <c r="G289" s="69"/>
      <c r="H289" s="70"/>
      <c r="I289" s="96">
        <f>I290+I300</f>
        <v>11528.400000000001</v>
      </c>
      <c r="J289" s="114">
        <f>J290+J300</f>
        <v>0</v>
      </c>
      <c r="K289" s="97">
        <f>K290+K300</f>
        <v>11528.400000000001</v>
      </c>
      <c r="L289" s="97">
        <f>L290+L300</f>
        <v>11017.199999999999</v>
      </c>
    </row>
    <row r="290" spans="1:12" s="20" customFormat="1" ht="51">
      <c r="A290" s="231" t="s">
        <v>273</v>
      </c>
      <c r="B290" s="59" t="s">
        <v>218</v>
      </c>
      <c r="C290" s="39" t="s">
        <v>177</v>
      </c>
      <c r="D290" s="58" t="s">
        <v>192</v>
      </c>
      <c r="E290" s="73" t="s">
        <v>202</v>
      </c>
      <c r="F290" s="73" t="s">
        <v>256</v>
      </c>
      <c r="G290" s="74" t="s">
        <v>257</v>
      </c>
      <c r="H290" s="76"/>
      <c r="I290" s="45">
        <f>I294+I297+I291</f>
        <v>8300.800000000001</v>
      </c>
      <c r="J290" s="83">
        <f>J294+J297+J291</f>
        <v>0</v>
      </c>
      <c r="K290" s="46">
        <f>K294+K297+K291</f>
        <v>8300.800000000001</v>
      </c>
      <c r="L290" s="46">
        <f>L294+L297+L291</f>
        <v>7789.599999999999</v>
      </c>
    </row>
    <row r="291" spans="1:12" s="20" customFormat="1" ht="102">
      <c r="A291" s="241" t="s">
        <v>278</v>
      </c>
      <c r="B291" s="59" t="s">
        <v>218</v>
      </c>
      <c r="C291" s="39" t="s">
        <v>177</v>
      </c>
      <c r="D291" s="58" t="s">
        <v>192</v>
      </c>
      <c r="E291" s="73" t="s">
        <v>202</v>
      </c>
      <c r="F291" s="73" t="s">
        <v>256</v>
      </c>
      <c r="G291" s="74" t="s">
        <v>279</v>
      </c>
      <c r="H291" s="76"/>
      <c r="I291" s="45">
        <f aca="true" t="shared" si="47" ref="I291:L292">I292</f>
        <v>1057.2</v>
      </c>
      <c r="J291" s="83">
        <f t="shared" si="47"/>
        <v>0</v>
      </c>
      <c r="K291" s="46">
        <f t="shared" si="47"/>
        <v>1057.2</v>
      </c>
      <c r="L291" s="46">
        <f t="shared" si="47"/>
        <v>1057.2</v>
      </c>
    </row>
    <row r="292" spans="1:12" s="20" customFormat="1" ht="25.5">
      <c r="A292" s="235" t="s">
        <v>143</v>
      </c>
      <c r="B292" s="59" t="s">
        <v>218</v>
      </c>
      <c r="C292" s="39" t="s">
        <v>177</v>
      </c>
      <c r="D292" s="58" t="s">
        <v>192</v>
      </c>
      <c r="E292" s="73" t="s">
        <v>202</v>
      </c>
      <c r="F292" s="73" t="s">
        <v>256</v>
      </c>
      <c r="G292" s="74" t="s">
        <v>279</v>
      </c>
      <c r="H292" s="79" t="s">
        <v>144</v>
      </c>
      <c r="I292" s="45">
        <f t="shared" si="47"/>
        <v>1057.2</v>
      </c>
      <c r="J292" s="83">
        <f t="shared" si="47"/>
        <v>0</v>
      </c>
      <c r="K292" s="46">
        <f t="shared" si="47"/>
        <v>1057.2</v>
      </c>
      <c r="L292" s="46">
        <f t="shared" si="47"/>
        <v>1057.2</v>
      </c>
    </row>
    <row r="293" spans="1:12" s="20" customFormat="1" ht="25.5">
      <c r="A293" s="235" t="s">
        <v>145</v>
      </c>
      <c r="B293" s="59" t="s">
        <v>218</v>
      </c>
      <c r="C293" s="39" t="s">
        <v>177</v>
      </c>
      <c r="D293" s="58" t="s">
        <v>192</v>
      </c>
      <c r="E293" s="73" t="s">
        <v>202</v>
      </c>
      <c r="F293" s="73" t="s">
        <v>256</v>
      </c>
      <c r="G293" s="74" t="s">
        <v>279</v>
      </c>
      <c r="H293" s="79" t="s">
        <v>146</v>
      </c>
      <c r="I293" s="45">
        <v>1057.2</v>
      </c>
      <c r="J293" s="83"/>
      <c r="K293" s="46">
        <f>I293+J293</f>
        <v>1057.2</v>
      </c>
      <c r="L293" s="46">
        <f>J293+K293</f>
        <v>1057.2</v>
      </c>
    </row>
    <row r="294" spans="1:12" s="20" customFormat="1" ht="51">
      <c r="A294" s="227" t="s">
        <v>270</v>
      </c>
      <c r="B294" s="59" t="s">
        <v>218</v>
      </c>
      <c r="C294" s="39" t="s">
        <v>177</v>
      </c>
      <c r="D294" s="58" t="s">
        <v>192</v>
      </c>
      <c r="E294" s="42" t="s">
        <v>202</v>
      </c>
      <c r="F294" s="42" t="s">
        <v>256</v>
      </c>
      <c r="G294" s="43" t="s">
        <v>271</v>
      </c>
      <c r="H294" s="44"/>
      <c r="I294" s="45">
        <f aca="true" t="shared" si="48" ref="I294:L295">I295</f>
        <v>2266.4</v>
      </c>
      <c r="J294" s="83">
        <f t="shared" si="48"/>
        <v>0</v>
      </c>
      <c r="K294" s="46">
        <f t="shared" si="48"/>
        <v>2266.4</v>
      </c>
      <c r="L294" s="46">
        <f t="shared" si="48"/>
        <v>1755.2</v>
      </c>
    </row>
    <row r="295" spans="1:12" s="20" customFormat="1" ht="25.5">
      <c r="A295" s="227" t="s">
        <v>143</v>
      </c>
      <c r="B295" s="59" t="s">
        <v>218</v>
      </c>
      <c r="C295" s="39" t="s">
        <v>177</v>
      </c>
      <c r="D295" s="58" t="s">
        <v>192</v>
      </c>
      <c r="E295" s="42" t="s">
        <v>202</v>
      </c>
      <c r="F295" s="42" t="s">
        <v>256</v>
      </c>
      <c r="G295" s="43" t="s">
        <v>271</v>
      </c>
      <c r="H295" s="44" t="s">
        <v>144</v>
      </c>
      <c r="I295" s="45">
        <f t="shared" si="48"/>
        <v>2266.4</v>
      </c>
      <c r="J295" s="83">
        <f t="shared" si="48"/>
        <v>0</v>
      </c>
      <c r="K295" s="46">
        <f t="shared" si="48"/>
        <v>2266.4</v>
      </c>
      <c r="L295" s="46">
        <f t="shared" si="48"/>
        <v>1755.2</v>
      </c>
    </row>
    <row r="296" spans="1:12" s="20" customFormat="1" ht="25.5">
      <c r="A296" s="227" t="s">
        <v>145</v>
      </c>
      <c r="B296" s="59" t="s">
        <v>218</v>
      </c>
      <c r="C296" s="39" t="s">
        <v>177</v>
      </c>
      <c r="D296" s="58" t="s">
        <v>192</v>
      </c>
      <c r="E296" s="42" t="s">
        <v>202</v>
      </c>
      <c r="F296" s="42" t="s">
        <v>256</v>
      </c>
      <c r="G296" s="43" t="s">
        <v>271</v>
      </c>
      <c r="H296" s="44" t="s">
        <v>146</v>
      </c>
      <c r="I296" s="45">
        <v>2266.4</v>
      </c>
      <c r="J296" s="83">
        <v>0</v>
      </c>
      <c r="K296" s="46">
        <f>I296+J296</f>
        <v>2266.4</v>
      </c>
      <c r="L296" s="46">
        <v>1755.2</v>
      </c>
    </row>
    <row r="297" spans="1:12" s="20" customFormat="1" ht="76.5">
      <c r="A297" s="227" t="s">
        <v>252</v>
      </c>
      <c r="B297" s="59" t="s">
        <v>218</v>
      </c>
      <c r="C297" s="39" t="s">
        <v>177</v>
      </c>
      <c r="D297" s="58" t="s">
        <v>192</v>
      </c>
      <c r="E297" s="42" t="s">
        <v>202</v>
      </c>
      <c r="F297" s="42" t="s">
        <v>256</v>
      </c>
      <c r="G297" s="43" t="s">
        <v>274</v>
      </c>
      <c r="H297" s="44"/>
      <c r="I297" s="45">
        <f aca="true" t="shared" si="49" ref="I297:L298">I298</f>
        <v>4977.2</v>
      </c>
      <c r="J297" s="83">
        <f t="shared" si="49"/>
        <v>0</v>
      </c>
      <c r="K297" s="46">
        <f t="shared" si="49"/>
        <v>4977.2</v>
      </c>
      <c r="L297" s="46">
        <f t="shared" si="49"/>
        <v>4977.2</v>
      </c>
    </row>
    <row r="298" spans="1:12" s="20" customFormat="1" ht="12.75">
      <c r="A298" s="232" t="s">
        <v>209</v>
      </c>
      <c r="B298" s="59" t="s">
        <v>218</v>
      </c>
      <c r="C298" s="39" t="s">
        <v>177</v>
      </c>
      <c r="D298" s="58" t="s">
        <v>192</v>
      </c>
      <c r="E298" s="77" t="s">
        <v>202</v>
      </c>
      <c r="F298" s="77" t="s">
        <v>256</v>
      </c>
      <c r="G298" s="78" t="s">
        <v>274</v>
      </c>
      <c r="H298" s="79" t="s">
        <v>223</v>
      </c>
      <c r="I298" s="68">
        <f t="shared" si="49"/>
        <v>4977.2</v>
      </c>
      <c r="J298" s="205">
        <f t="shared" si="49"/>
        <v>0</v>
      </c>
      <c r="K298" s="63">
        <f t="shared" si="49"/>
        <v>4977.2</v>
      </c>
      <c r="L298" s="63">
        <f t="shared" si="49"/>
        <v>4977.2</v>
      </c>
    </row>
    <row r="299" spans="1:12" s="20" customFormat="1" ht="12.75">
      <c r="A299" s="232" t="s">
        <v>224</v>
      </c>
      <c r="B299" s="59" t="s">
        <v>218</v>
      </c>
      <c r="C299" s="39" t="s">
        <v>177</v>
      </c>
      <c r="D299" s="58" t="s">
        <v>192</v>
      </c>
      <c r="E299" s="77" t="s">
        <v>202</v>
      </c>
      <c r="F299" s="77" t="s">
        <v>256</v>
      </c>
      <c r="G299" s="78" t="s">
        <v>274</v>
      </c>
      <c r="H299" s="79" t="s">
        <v>275</v>
      </c>
      <c r="I299" s="68">
        <v>4977.2</v>
      </c>
      <c r="J299" s="205">
        <v>0</v>
      </c>
      <c r="K299" s="46">
        <f>I299+J299</f>
        <v>4977.2</v>
      </c>
      <c r="L299" s="46">
        <f>J299+K299</f>
        <v>4977.2</v>
      </c>
    </row>
    <row r="300" spans="1:12" s="20" customFormat="1" ht="25.5">
      <c r="A300" s="227" t="s">
        <v>86</v>
      </c>
      <c r="B300" s="59" t="s">
        <v>218</v>
      </c>
      <c r="C300" s="39" t="s">
        <v>177</v>
      </c>
      <c r="D300" s="58" t="s">
        <v>192</v>
      </c>
      <c r="E300" s="73" t="s">
        <v>34</v>
      </c>
      <c r="F300" s="73" t="s">
        <v>256</v>
      </c>
      <c r="G300" s="74" t="s">
        <v>257</v>
      </c>
      <c r="H300" s="76"/>
      <c r="I300" s="45">
        <f>I301</f>
        <v>3227.6</v>
      </c>
      <c r="J300" s="83">
        <f aca="true" t="shared" si="50" ref="J300:L302">J301</f>
        <v>0</v>
      </c>
      <c r="K300" s="46">
        <f t="shared" si="50"/>
        <v>3227.6</v>
      </c>
      <c r="L300" s="46">
        <f t="shared" si="50"/>
        <v>3227.6</v>
      </c>
    </row>
    <row r="301" spans="1:12" s="20" customFormat="1" ht="102">
      <c r="A301" s="227" t="s">
        <v>277</v>
      </c>
      <c r="B301" s="59" t="s">
        <v>218</v>
      </c>
      <c r="C301" s="39" t="s">
        <v>177</v>
      </c>
      <c r="D301" s="58" t="s">
        <v>192</v>
      </c>
      <c r="E301" s="42" t="s">
        <v>34</v>
      </c>
      <c r="F301" s="42" t="s">
        <v>256</v>
      </c>
      <c r="G301" s="43" t="s">
        <v>272</v>
      </c>
      <c r="H301" s="44"/>
      <c r="I301" s="46">
        <f>I302</f>
        <v>3227.6</v>
      </c>
      <c r="J301" s="83">
        <f t="shared" si="50"/>
        <v>0</v>
      </c>
      <c r="K301" s="46">
        <f t="shared" si="50"/>
        <v>3227.6</v>
      </c>
      <c r="L301" s="46">
        <f t="shared" si="50"/>
        <v>3227.6</v>
      </c>
    </row>
    <row r="302" spans="1:12" s="20" customFormat="1" ht="12.75">
      <c r="A302" s="227" t="s">
        <v>209</v>
      </c>
      <c r="B302" s="59" t="s">
        <v>218</v>
      </c>
      <c r="C302" s="39" t="s">
        <v>177</v>
      </c>
      <c r="D302" s="58" t="s">
        <v>192</v>
      </c>
      <c r="E302" s="42" t="s">
        <v>34</v>
      </c>
      <c r="F302" s="42" t="s">
        <v>256</v>
      </c>
      <c r="G302" s="43" t="s">
        <v>272</v>
      </c>
      <c r="H302" s="44" t="s">
        <v>223</v>
      </c>
      <c r="I302" s="46">
        <f>I303</f>
        <v>3227.6</v>
      </c>
      <c r="J302" s="83">
        <f t="shared" si="50"/>
        <v>0</v>
      </c>
      <c r="K302" s="46">
        <f t="shared" si="50"/>
        <v>3227.6</v>
      </c>
      <c r="L302" s="46">
        <f t="shared" si="50"/>
        <v>3227.6</v>
      </c>
    </row>
    <row r="303" spans="1:12" s="20" customFormat="1" ht="12.75">
      <c r="A303" s="227" t="s">
        <v>162</v>
      </c>
      <c r="B303" s="59" t="s">
        <v>218</v>
      </c>
      <c r="C303" s="39" t="s">
        <v>177</v>
      </c>
      <c r="D303" s="58" t="s">
        <v>192</v>
      </c>
      <c r="E303" s="42" t="s">
        <v>34</v>
      </c>
      <c r="F303" s="42" t="s">
        <v>256</v>
      </c>
      <c r="G303" s="43" t="s">
        <v>272</v>
      </c>
      <c r="H303" s="44" t="s">
        <v>171</v>
      </c>
      <c r="I303" s="46">
        <v>3227.6</v>
      </c>
      <c r="J303" s="83"/>
      <c r="K303" s="46">
        <f>I303+J303</f>
        <v>3227.6</v>
      </c>
      <c r="L303" s="46">
        <f>J303+K303</f>
        <v>3227.6</v>
      </c>
    </row>
    <row r="304" spans="1:12" s="27" customFormat="1" ht="12.75">
      <c r="A304" s="238" t="s">
        <v>201</v>
      </c>
      <c r="B304" s="59" t="s">
        <v>218</v>
      </c>
      <c r="C304" s="39" t="s">
        <v>177</v>
      </c>
      <c r="D304" s="58" t="s">
        <v>208</v>
      </c>
      <c r="E304" s="59"/>
      <c r="F304" s="59"/>
      <c r="G304" s="69"/>
      <c r="H304" s="70"/>
      <c r="I304" s="97">
        <f>I315+I305</f>
        <v>3340.1</v>
      </c>
      <c r="J304" s="114">
        <f>J315+J305</f>
        <v>0</v>
      </c>
      <c r="K304" s="97">
        <f>K315+K305</f>
        <v>3340.1</v>
      </c>
      <c r="L304" s="97">
        <f>L315+L305</f>
        <v>2097.8</v>
      </c>
    </row>
    <row r="305" spans="1:12" s="27" customFormat="1" ht="51">
      <c r="A305" s="238" t="s">
        <v>38</v>
      </c>
      <c r="B305" s="59" t="s">
        <v>218</v>
      </c>
      <c r="C305" s="39" t="s">
        <v>177</v>
      </c>
      <c r="D305" s="58" t="s">
        <v>208</v>
      </c>
      <c r="E305" s="59" t="s">
        <v>177</v>
      </c>
      <c r="F305" s="59" t="s">
        <v>256</v>
      </c>
      <c r="G305" s="69" t="s">
        <v>257</v>
      </c>
      <c r="H305" s="70"/>
      <c r="I305" s="97">
        <f>I312+I306+I309</f>
        <v>1805.6</v>
      </c>
      <c r="J305" s="114">
        <f>J312+J306+J309</f>
        <v>0</v>
      </c>
      <c r="K305" s="97">
        <f>K312+K306+K309</f>
        <v>1805.6</v>
      </c>
      <c r="L305" s="97">
        <f>L312+L306+L309</f>
        <v>592.5</v>
      </c>
    </row>
    <row r="306" spans="1:12" s="27" customFormat="1" ht="25.5">
      <c r="A306" s="242" t="s">
        <v>330</v>
      </c>
      <c r="B306" s="59" t="s">
        <v>218</v>
      </c>
      <c r="C306" s="39" t="s">
        <v>177</v>
      </c>
      <c r="D306" s="58" t="s">
        <v>208</v>
      </c>
      <c r="E306" s="59" t="s">
        <v>177</v>
      </c>
      <c r="F306" s="59" t="s">
        <v>256</v>
      </c>
      <c r="G306" s="69" t="s">
        <v>331</v>
      </c>
      <c r="H306" s="70"/>
      <c r="I306" s="97">
        <f aca="true" t="shared" si="51" ref="I306:L307">I307</f>
        <v>1213.1</v>
      </c>
      <c r="J306" s="114">
        <f t="shared" si="51"/>
        <v>0</v>
      </c>
      <c r="K306" s="97">
        <f t="shared" si="51"/>
        <v>1213.1</v>
      </c>
      <c r="L306" s="97">
        <f t="shared" si="51"/>
        <v>0</v>
      </c>
    </row>
    <row r="307" spans="1:12" s="27" customFormat="1" ht="12.75">
      <c r="A307" s="227" t="s">
        <v>209</v>
      </c>
      <c r="B307" s="59" t="s">
        <v>218</v>
      </c>
      <c r="C307" s="39" t="s">
        <v>177</v>
      </c>
      <c r="D307" s="58" t="s">
        <v>208</v>
      </c>
      <c r="E307" s="66" t="s">
        <v>177</v>
      </c>
      <c r="F307" s="66" t="s">
        <v>256</v>
      </c>
      <c r="G307" s="67" t="s">
        <v>331</v>
      </c>
      <c r="H307" s="65" t="s">
        <v>223</v>
      </c>
      <c r="I307" s="97">
        <f t="shared" si="51"/>
        <v>1213.1</v>
      </c>
      <c r="J307" s="114">
        <f t="shared" si="51"/>
        <v>0</v>
      </c>
      <c r="K307" s="97">
        <f t="shared" si="51"/>
        <v>1213.1</v>
      </c>
      <c r="L307" s="97">
        <f t="shared" si="51"/>
        <v>0</v>
      </c>
    </row>
    <row r="308" spans="1:12" s="27" customFormat="1" ht="12.75">
      <c r="A308" s="227" t="s">
        <v>162</v>
      </c>
      <c r="B308" s="59" t="s">
        <v>218</v>
      </c>
      <c r="C308" s="39" t="s">
        <v>177</v>
      </c>
      <c r="D308" s="58" t="s">
        <v>208</v>
      </c>
      <c r="E308" s="66" t="s">
        <v>177</v>
      </c>
      <c r="F308" s="66" t="s">
        <v>256</v>
      </c>
      <c r="G308" s="67" t="s">
        <v>331</v>
      </c>
      <c r="H308" s="65" t="s">
        <v>171</v>
      </c>
      <c r="I308" s="97">
        <v>1213.1</v>
      </c>
      <c r="J308" s="114">
        <v>0</v>
      </c>
      <c r="K308" s="97">
        <f>I308+J308</f>
        <v>1213.1</v>
      </c>
      <c r="L308" s="97">
        <v>0</v>
      </c>
    </row>
    <row r="309" spans="1:12" s="27" customFormat="1" ht="38.25">
      <c r="A309" s="243" t="s">
        <v>332</v>
      </c>
      <c r="B309" s="59" t="s">
        <v>218</v>
      </c>
      <c r="C309" s="39" t="s">
        <v>177</v>
      </c>
      <c r="D309" s="58" t="s">
        <v>208</v>
      </c>
      <c r="E309" s="66" t="s">
        <v>177</v>
      </c>
      <c r="F309" s="66" t="s">
        <v>256</v>
      </c>
      <c r="G309" s="67" t="s">
        <v>333</v>
      </c>
      <c r="H309" s="65"/>
      <c r="I309" s="97">
        <f aca="true" t="shared" si="52" ref="I309:L310">I310</f>
        <v>487.9</v>
      </c>
      <c r="J309" s="114">
        <f t="shared" si="52"/>
        <v>0</v>
      </c>
      <c r="K309" s="97">
        <f t="shared" si="52"/>
        <v>487.9</v>
      </c>
      <c r="L309" s="97">
        <f t="shared" si="52"/>
        <v>487.9</v>
      </c>
    </row>
    <row r="310" spans="1:12" s="27" customFormat="1" ht="25.5">
      <c r="A310" s="235" t="s">
        <v>143</v>
      </c>
      <c r="B310" s="59" t="s">
        <v>218</v>
      </c>
      <c r="C310" s="39" t="s">
        <v>177</v>
      </c>
      <c r="D310" s="58" t="s">
        <v>208</v>
      </c>
      <c r="E310" s="59" t="s">
        <v>177</v>
      </c>
      <c r="F310" s="59" t="s">
        <v>256</v>
      </c>
      <c r="G310" s="69" t="s">
        <v>333</v>
      </c>
      <c r="H310" s="70" t="s">
        <v>144</v>
      </c>
      <c r="I310" s="97">
        <f t="shared" si="52"/>
        <v>487.9</v>
      </c>
      <c r="J310" s="114">
        <f t="shared" si="52"/>
        <v>0</v>
      </c>
      <c r="K310" s="97">
        <f t="shared" si="52"/>
        <v>487.9</v>
      </c>
      <c r="L310" s="97">
        <f t="shared" si="52"/>
        <v>487.9</v>
      </c>
    </row>
    <row r="311" spans="1:12" s="27" customFormat="1" ht="25.5">
      <c r="A311" s="235" t="s">
        <v>145</v>
      </c>
      <c r="B311" s="59" t="s">
        <v>218</v>
      </c>
      <c r="C311" s="39" t="s">
        <v>177</v>
      </c>
      <c r="D311" s="58" t="s">
        <v>208</v>
      </c>
      <c r="E311" s="59" t="s">
        <v>177</v>
      </c>
      <c r="F311" s="59" t="s">
        <v>256</v>
      </c>
      <c r="G311" s="69" t="s">
        <v>333</v>
      </c>
      <c r="H311" s="70" t="s">
        <v>146</v>
      </c>
      <c r="I311" s="97">
        <v>487.9</v>
      </c>
      <c r="J311" s="114">
        <v>0</v>
      </c>
      <c r="K311" s="97">
        <f>I311+J311</f>
        <v>487.9</v>
      </c>
      <c r="L311" s="97">
        <f>J311+K311</f>
        <v>487.9</v>
      </c>
    </row>
    <row r="312" spans="1:12" s="27" customFormat="1" ht="25.5">
      <c r="A312" s="235" t="s">
        <v>315</v>
      </c>
      <c r="B312" s="59" t="s">
        <v>218</v>
      </c>
      <c r="C312" s="39" t="s">
        <v>177</v>
      </c>
      <c r="D312" s="58" t="s">
        <v>208</v>
      </c>
      <c r="E312" s="59" t="s">
        <v>177</v>
      </c>
      <c r="F312" s="59" t="s">
        <v>256</v>
      </c>
      <c r="G312" s="69" t="s">
        <v>316</v>
      </c>
      <c r="H312" s="70"/>
      <c r="I312" s="96">
        <f aca="true" t="shared" si="53" ref="I312:L313">I313</f>
        <v>104.6</v>
      </c>
      <c r="J312" s="114">
        <f t="shared" si="53"/>
        <v>0</v>
      </c>
      <c r="K312" s="97">
        <f t="shared" si="53"/>
        <v>104.6</v>
      </c>
      <c r="L312" s="97">
        <f t="shared" si="53"/>
        <v>104.6</v>
      </c>
    </row>
    <row r="313" spans="1:12" s="27" customFormat="1" ht="25.5">
      <c r="A313" s="235" t="s">
        <v>143</v>
      </c>
      <c r="B313" s="59" t="s">
        <v>218</v>
      </c>
      <c r="C313" s="39" t="s">
        <v>177</v>
      </c>
      <c r="D313" s="58" t="s">
        <v>208</v>
      </c>
      <c r="E313" s="59" t="s">
        <v>177</v>
      </c>
      <c r="F313" s="59" t="s">
        <v>256</v>
      </c>
      <c r="G313" s="69" t="s">
        <v>316</v>
      </c>
      <c r="H313" s="70" t="s">
        <v>144</v>
      </c>
      <c r="I313" s="96">
        <f t="shared" si="53"/>
        <v>104.6</v>
      </c>
      <c r="J313" s="114">
        <f t="shared" si="53"/>
        <v>0</v>
      </c>
      <c r="K313" s="97">
        <f t="shared" si="53"/>
        <v>104.6</v>
      </c>
      <c r="L313" s="97">
        <f t="shared" si="53"/>
        <v>104.6</v>
      </c>
    </row>
    <row r="314" spans="1:12" s="27" customFormat="1" ht="25.5">
      <c r="A314" s="235" t="s">
        <v>145</v>
      </c>
      <c r="B314" s="59" t="s">
        <v>218</v>
      </c>
      <c r="C314" s="39" t="s">
        <v>177</v>
      </c>
      <c r="D314" s="58" t="s">
        <v>208</v>
      </c>
      <c r="E314" s="59" t="s">
        <v>177</v>
      </c>
      <c r="F314" s="59" t="s">
        <v>256</v>
      </c>
      <c r="G314" s="69" t="s">
        <v>316</v>
      </c>
      <c r="H314" s="70" t="s">
        <v>146</v>
      </c>
      <c r="I314" s="96">
        <v>104.6</v>
      </c>
      <c r="J314" s="114">
        <v>0</v>
      </c>
      <c r="K314" s="97">
        <f>I314+J314</f>
        <v>104.6</v>
      </c>
      <c r="L314" s="97">
        <f>J314+K314</f>
        <v>104.6</v>
      </c>
    </row>
    <row r="315" spans="1:12" s="20" customFormat="1" ht="38.25">
      <c r="A315" s="232" t="s">
        <v>276</v>
      </c>
      <c r="B315" s="59" t="s">
        <v>218</v>
      </c>
      <c r="C315" s="39" t="s">
        <v>177</v>
      </c>
      <c r="D315" s="58" t="s">
        <v>208</v>
      </c>
      <c r="E315" s="77" t="s">
        <v>208</v>
      </c>
      <c r="F315" s="77" t="s">
        <v>256</v>
      </c>
      <c r="G315" s="78" t="s">
        <v>257</v>
      </c>
      <c r="H315" s="79"/>
      <c r="I315" s="68">
        <f>I321+I316</f>
        <v>1534.5</v>
      </c>
      <c r="J315" s="68">
        <f>J321+J316</f>
        <v>0</v>
      </c>
      <c r="K315" s="63">
        <f>K321+K316</f>
        <v>1534.5</v>
      </c>
      <c r="L315" s="63">
        <f>L321+L316</f>
        <v>1505.3</v>
      </c>
    </row>
    <row r="316" spans="1:12" s="20" customFormat="1" ht="47.25">
      <c r="A316" s="256" t="s">
        <v>385</v>
      </c>
      <c r="B316" s="59" t="s">
        <v>218</v>
      </c>
      <c r="C316" s="39" t="s">
        <v>177</v>
      </c>
      <c r="D316" s="58" t="s">
        <v>208</v>
      </c>
      <c r="E316" s="77" t="s">
        <v>208</v>
      </c>
      <c r="F316" s="77" t="s">
        <v>256</v>
      </c>
      <c r="G316" s="78" t="s">
        <v>371</v>
      </c>
      <c r="H316" s="79"/>
      <c r="I316" s="68">
        <f>I317+I319</f>
        <v>1354.5</v>
      </c>
      <c r="J316" s="68">
        <f>J317+J319</f>
        <v>0</v>
      </c>
      <c r="K316" s="63">
        <f>K317+K319</f>
        <v>1354.5</v>
      </c>
      <c r="L316" s="63">
        <f>L317+L319</f>
        <v>1352.3</v>
      </c>
    </row>
    <row r="317" spans="1:12" s="20" customFormat="1" ht="25.5">
      <c r="A317" s="235" t="s">
        <v>143</v>
      </c>
      <c r="B317" s="59" t="s">
        <v>218</v>
      </c>
      <c r="C317" s="39" t="s">
        <v>177</v>
      </c>
      <c r="D317" s="58" t="s">
        <v>208</v>
      </c>
      <c r="E317" s="77" t="s">
        <v>208</v>
      </c>
      <c r="F317" s="77" t="s">
        <v>256</v>
      </c>
      <c r="G317" s="78" t="s">
        <v>371</v>
      </c>
      <c r="H317" s="79" t="s">
        <v>144</v>
      </c>
      <c r="I317" s="68">
        <f>I318</f>
        <v>4.5</v>
      </c>
      <c r="J317" s="205">
        <f>J318</f>
        <v>0</v>
      </c>
      <c r="K317" s="63">
        <f>K318</f>
        <v>4.5</v>
      </c>
      <c r="L317" s="63">
        <f>L318</f>
        <v>2.3</v>
      </c>
    </row>
    <row r="318" spans="1:12" s="20" customFormat="1" ht="25.5">
      <c r="A318" s="235" t="s">
        <v>145</v>
      </c>
      <c r="B318" s="59" t="s">
        <v>218</v>
      </c>
      <c r="C318" s="39" t="s">
        <v>177</v>
      </c>
      <c r="D318" s="58" t="s">
        <v>208</v>
      </c>
      <c r="E318" s="77" t="s">
        <v>208</v>
      </c>
      <c r="F318" s="77" t="s">
        <v>256</v>
      </c>
      <c r="G318" s="78" t="s">
        <v>371</v>
      </c>
      <c r="H318" s="79" t="s">
        <v>146</v>
      </c>
      <c r="I318" s="68">
        <v>4.5</v>
      </c>
      <c r="J318" s="205">
        <v>0</v>
      </c>
      <c r="K318" s="63">
        <v>4.5</v>
      </c>
      <c r="L318" s="63">
        <v>2.3</v>
      </c>
    </row>
    <row r="319" spans="1:12" s="20" customFormat="1" ht="12.75">
      <c r="A319" s="227" t="s">
        <v>153</v>
      </c>
      <c r="B319" s="59" t="s">
        <v>218</v>
      </c>
      <c r="C319" s="39" t="s">
        <v>177</v>
      </c>
      <c r="D319" s="58" t="s">
        <v>208</v>
      </c>
      <c r="E319" s="77" t="s">
        <v>208</v>
      </c>
      <c r="F319" s="77" t="s">
        <v>256</v>
      </c>
      <c r="G319" s="78" t="s">
        <v>371</v>
      </c>
      <c r="H319" s="79" t="s">
        <v>154</v>
      </c>
      <c r="I319" s="68">
        <f>I320</f>
        <v>1350</v>
      </c>
      <c r="J319" s="205">
        <f>J320</f>
        <v>0</v>
      </c>
      <c r="K319" s="63">
        <f>K320</f>
        <v>1350</v>
      </c>
      <c r="L319" s="63">
        <f>L320</f>
        <v>1350</v>
      </c>
    </row>
    <row r="320" spans="1:12" s="20" customFormat="1" ht="38.25">
      <c r="A320" s="227" t="s">
        <v>264</v>
      </c>
      <c r="B320" s="59" t="s">
        <v>218</v>
      </c>
      <c r="C320" s="39" t="s">
        <v>177</v>
      </c>
      <c r="D320" s="58" t="s">
        <v>208</v>
      </c>
      <c r="E320" s="77" t="s">
        <v>208</v>
      </c>
      <c r="F320" s="77" t="s">
        <v>256</v>
      </c>
      <c r="G320" s="78" t="s">
        <v>371</v>
      </c>
      <c r="H320" s="79" t="s">
        <v>265</v>
      </c>
      <c r="I320" s="68">
        <v>1350</v>
      </c>
      <c r="J320" s="205">
        <v>0</v>
      </c>
      <c r="K320" s="63">
        <v>1350</v>
      </c>
      <c r="L320" s="63">
        <v>1350</v>
      </c>
    </row>
    <row r="321" spans="1:12" s="20" customFormat="1" ht="12.75">
      <c r="A321" s="232" t="s">
        <v>5</v>
      </c>
      <c r="B321" s="59" t="s">
        <v>218</v>
      </c>
      <c r="C321" s="39" t="s">
        <v>177</v>
      </c>
      <c r="D321" s="58" t="s">
        <v>208</v>
      </c>
      <c r="E321" s="77" t="s">
        <v>208</v>
      </c>
      <c r="F321" s="77" t="s">
        <v>256</v>
      </c>
      <c r="G321" s="78" t="s">
        <v>6</v>
      </c>
      <c r="H321" s="79"/>
      <c r="I321" s="68">
        <f>I322+I324</f>
        <v>180</v>
      </c>
      <c r="J321" s="205">
        <f>J322+J324</f>
        <v>0</v>
      </c>
      <c r="K321" s="63">
        <f>K322+K324</f>
        <v>180</v>
      </c>
      <c r="L321" s="63">
        <f>L322+L324</f>
        <v>153</v>
      </c>
    </row>
    <row r="322" spans="1:12" s="20" customFormat="1" ht="25.5">
      <c r="A322" s="232" t="s">
        <v>247</v>
      </c>
      <c r="B322" s="59" t="s">
        <v>218</v>
      </c>
      <c r="C322" s="39" t="s">
        <v>177</v>
      </c>
      <c r="D322" s="58" t="s">
        <v>208</v>
      </c>
      <c r="E322" s="77" t="s">
        <v>208</v>
      </c>
      <c r="F322" s="77" t="s">
        <v>256</v>
      </c>
      <c r="G322" s="78" t="s">
        <v>6</v>
      </c>
      <c r="H322" s="79" t="s">
        <v>144</v>
      </c>
      <c r="I322" s="68">
        <f>I323</f>
        <v>29</v>
      </c>
      <c r="J322" s="205">
        <f>J323</f>
        <v>0</v>
      </c>
      <c r="K322" s="63">
        <f>K323</f>
        <v>29</v>
      </c>
      <c r="L322" s="63">
        <f>L323</f>
        <v>2</v>
      </c>
    </row>
    <row r="323" spans="1:12" s="20" customFormat="1" ht="25.5">
      <c r="A323" s="232" t="s">
        <v>145</v>
      </c>
      <c r="B323" s="59" t="s">
        <v>218</v>
      </c>
      <c r="C323" s="39" t="s">
        <v>177</v>
      </c>
      <c r="D323" s="58" t="s">
        <v>208</v>
      </c>
      <c r="E323" s="77" t="s">
        <v>208</v>
      </c>
      <c r="F323" s="77" t="s">
        <v>256</v>
      </c>
      <c r="G323" s="78" t="s">
        <v>6</v>
      </c>
      <c r="H323" s="79" t="s">
        <v>146</v>
      </c>
      <c r="I323" s="68">
        <v>29</v>
      </c>
      <c r="J323" s="205"/>
      <c r="K323" s="46">
        <f>I323+J323</f>
        <v>29</v>
      </c>
      <c r="L323" s="46">
        <v>2</v>
      </c>
    </row>
    <row r="324" spans="1:12" s="20" customFormat="1" ht="12.75">
      <c r="A324" s="227" t="s">
        <v>153</v>
      </c>
      <c r="B324" s="59" t="s">
        <v>218</v>
      </c>
      <c r="C324" s="39" t="s">
        <v>177</v>
      </c>
      <c r="D324" s="58" t="s">
        <v>208</v>
      </c>
      <c r="E324" s="66" t="s">
        <v>208</v>
      </c>
      <c r="F324" s="66" t="s">
        <v>256</v>
      </c>
      <c r="G324" s="67" t="s">
        <v>6</v>
      </c>
      <c r="H324" s="65" t="s">
        <v>154</v>
      </c>
      <c r="I324" s="45">
        <f>I325</f>
        <v>151</v>
      </c>
      <c r="J324" s="83">
        <f>J325</f>
        <v>0</v>
      </c>
      <c r="K324" s="46">
        <f>K325</f>
        <v>151</v>
      </c>
      <c r="L324" s="46">
        <f>L325</f>
        <v>151</v>
      </c>
    </row>
    <row r="325" spans="1:12" s="20" customFormat="1" ht="38.25">
      <c r="A325" s="227" t="s">
        <v>264</v>
      </c>
      <c r="B325" s="59" t="s">
        <v>218</v>
      </c>
      <c r="C325" s="39" t="s">
        <v>177</v>
      </c>
      <c r="D325" s="58" t="s">
        <v>208</v>
      </c>
      <c r="E325" s="66" t="s">
        <v>208</v>
      </c>
      <c r="F325" s="66" t="s">
        <v>256</v>
      </c>
      <c r="G325" s="67" t="s">
        <v>6</v>
      </c>
      <c r="H325" s="65" t="s">
        <v>265</v>
      </c>
      <c r="I325" s="45">
        <v>151</v>
      </c>
      <c r="J325" s="83"/>
      <c r="K325" s="46">
        <f>I325+J325</f>
        <v>151</v>
      </c>
      <c r="L325" s="46">
        <f>J325+K325</f>
        <v>151</v>
      </c>
    </row>
    <row r="326" spans="1:12" s="27" customFormat="1" ht="12.75">
      <c r="A326" s="237" t="s">
        <v>183</v>
      </c>
      <c r="B326" s="59" t="s">
        <v>218</v>
      </c>
      <c r="C326" s="39" t="s">
        <v>179</v>
      </c>
      <c r="D326" s="58"/>
      <c r="E326" s="59"/>
      <c r="F326" s="59"/>
      <c r="G326" s="69"/>
      <c r="H326" s="70"/>
      <c r="I326" s="96">
        <f>I335+I327</f>
        <v>17533</v>
      </c>
      <c r="J326" s="114">
        <f>J335+J327</f>
        <v>-1774.9999999999995</v>
      </c>
      <c r="K326" s="97">
        <f>K335+K327</f>
        <v>15757.800000000001</v>
      </c>
      <c r="L326" s="97">
        <f>L335+L327</f>
        <v>8678.3</v>
      </c>
    </row>
    <row r="327" spans="1:12" s="27" customFormat="1" ht="12.75">
      <c r="A327" s="237" t="s">
        <v>254</v>
      </c>
      <c r="B327" s="59" t="s">
        <v>218</v>
      </c>
      <c r="C327" s="39" t="s">
        <v>179</v>
      </c>
      <c r="D327" s="58" t="s">
        <v>175</v>
      </c>
      <c r="E327" s="59"/>
      <c r="F327" s="59"/>
      <c r="G327" s="69"/>
      <c r="H327" s="70"/>
      <c r="I327" s="96">
        <f>I328</f>
        <v>3991.4</v>
      </c>
      <c r="J327" s="114">
        <f>J328</f>
        <v>0</v>
      </c>
      <c r="K327" s="97">
        <f>K328</f>
        <v>3991.4</v>
      </c>
      <c r="L327" s="97">
        <f>L328</f>
        <v>3391.4</v>
      </c>
    </row>
    <row r="328" spans="1:12" s="27" customFormat="1" ht="25.5">
      <c r="A328" s="235" t="s">
        <v>295</v>
      </c>
      <c r="B328" s="59" t="s">
        <v>218</v>
      </c>
      <c r="C328" s="39" t="s">
        <v>179</v>
      </c>
      <c r="D328" s="58" t="s">
        <v>175</v>
      </c>
      <c r="E328" s="59" t="s">
        <v>296</v>
      </c>
      <c r="F328" s="59" t="s">
        <v>256</v>
      </c>
      <c r="G328" s="44" t="s">
        <v>257</v>
      </c>
      <c r="H328" s="49"/>
      <c r="I328" s="96">
        <f>I332+I329</f>
        <v>3991.4</v>
      </c>
      <c r="J328" s="96">
        <f>J332+J329</f>
        <v>0</v>
      </c>
      <c r="K328" s="97">
        <f>K332+K329</f>
        <v>3991.4</v>
      </c>
      <c r="L328" s="97">
        <f>L332+L329</f>
        <v>3391.4</v>
      </c>
    </row>
    <row r="329" spans="1:12" s="27" customFormat="1" ht="12.75">
      <c r="A329" s="233" t="s">
        <v>281</v>
      </c>
      <c r="B329" s="59" t="s">
        <v>218</v>
      </c>
      <c r="C329" s="39" t="s">
        <v>179</v>
      </c>
      <c r="D329" s="58" t="s">
        <v>175</v>
      </c>
      <c r="E329" s="59" t="s">
        <v>296</v>
      </c>
      <c r="F329" s="59" t="s">
        <v>256</v>
      </c>
      <c r="G329" s="44" t="s">
        <v>280</v>
      </c>
      <c r="H329" s="49"/>
      <c r="I329" s="96">
        <f aca="true" t="shared" si="54" ref="I329:L330">I330</f>
        <v>3391.4</v>
      </c>
      <c r="J329" s="114">
        <f t="shared" si="54"/>
        <v>0</v>
      </c>
      <c r="K329" s="97">
        <f t="shared" si="54"/>
        <v>3391.4</v>
      </c>
      <c r="L329" s="97">
        <f t="shared" si="54"/>
        <v>3391.4</v>
      </c>
    </row>
    <row r="330" spans="1:12" s="27" customFormat="1" ht="12.75">
      <c r="A330" s="232" t="s">
        <v>209</v>
      </c>
      <c r="B330" s="59" t="s">
        <v>218</v>
      </c>
      <c r="C330" s="39" t="s">
        <v>179</v>
      </c>
      <c r="D330" s="58" t="s">
        <v>175</v>
      </c>
      <c r="E330" s="59" t="s">
        <v>296</v>
      </c>
      <c r="F330" s="59" t="s">
        <v>256</v>
      </c>
      <c r="G330" s="44" t="s">
        <v>280</v>
      </c>
      <c r="H330" s="49" t="s">
        <v>223</v>
      </c>
      <c r="I330" s="96">
        <f t="shared" si="54"/>
        <v>3391.4</v>
      </c>
      <c r="J330" s="114">
        <f t="shared" si="54"/>
        <v>0</v>
      </c>
      <c r="K330" s="97">
        <f t="shared" si="54"/>
        <v>3391.4</v>
      </c>
      <c r="L330" s="97">
        <f t="shared" si="54"/>
        <v>3391.4</v>
      </c>
    </row>
    <row r="331" spans="1:12" s="27" customFormat="1" ht="12.75">
      <c r="A331" s="232" t="s">
        <v>224</v>
      </c>
      <c r="B331" s="59" t="s">
        <v>218</v>
      </c>
      <c r="C331" s="39" t="s">
        <v>179</v>
      </c>
      <c r="D331" s="58" t="s">
        <v>175</v>
      </c>
      <c r="E331" s="59" t="s">
        <v>296</v>
      </c>
      <c r="F331" s="59" t="s">
        <v>256</v>
      </c>
      <c r="G331" s="44" t="s">
        <v>280</v>
      </c>
      <c r="H331" s="49" t="s">
        <v>275</v>
      </c>
      <c r="I331" s="96">
        <v>3391.4</v>
      </c>
      <c r="J331" s="114">
        <v>0</v>
      </c>
      <c r="K331" s="97">
        <v>3391.4</v>
      </c>
      <c r="L331" s="97">
        <v>3391.4</v>
      </c>
    </row>
    <row r="332" spans="1:12" s="27" customFormat="1" ht="12.75">
      <c r="A332" s="235" t="s">
        <v>298</v>
      </c>
      <c r="B332" s="59" t="s">
        <v>218</v>
      </c>
      <c r="C332" s="39" t="s">
        <v>179</v>
      </c>
      <c r="D332" s="58" t="s">
        <v>175</v>
      </c>
      <c r="E332" s="59" t="s">
        <v>296</v>
      </c>
      <c r="F332" s="59" t="s">
        <v>256</v>
      </c>
      <c r="G332" s="65" t="s">
        <v>297</v>
      </c>
      <c r="H332" s="110"/>
      <c r="I332" s="96">
        <f aca="true" t="shared" si="55" ref="I332:L333">I333</f>
        <v>600</v>
      </c>
      <c r="J332" s="114">
        <f t="shared" si="55"/>
        <v>0</v>
      </c>
      <c r="K332" s="97">
        <f t="shared" si="55"/>
        <v>600</v>
      </c>
      <c r="L332" s="97">
        <f t="shared" si="55"/>
        <v>0</v>
      </c>
    </row>
    <row r="333" spans="1:12" s="27" customFormat="1" ht="38.25">
      <c r="A333" s="235" t="s">
        <v>158</v>
      </c>
      <c r="B333" s="59" t="s">
        <v>218</v>
      </c>
      <c r="C333" s="39" t="s">
        <v>179</v>
      </c>
      <c r="D333" s="58" t="s">
        <v>175</v>
      </c>
      <c r="E333" s="59" t="s">
        <v>296</v>
      </c>
      <c r="F333" s="59" t="s">
        <v>256</v>
      </c>
      <c r="G333" s="65" t="s">
        <v>297</v>
      </c>
      <c r="H333" s="110" t="s">
        <v>159</v>
      </c>
      <c r="I333" s="96">
        <f t="shared" si="55"/>
        <v>600</v>
      </c>
      <c r="J333" s="114">
        <f t="shared" si="55"/>
        <v>0</v>
      </c>
      <c r="K333" s="97">
        <f t="shared" si="55"/>
        <v>600</v>
      </c>
      <c r="L333" s="97">
        <f t="shared" si="55"/>
        <v>0</v>
      </c>
    </row>
    <row r="334" spans="1:12" s="27" customFormat="1" ht="12.75">
      <c r="A334" s="235" t="s">
        <v>49</v>
      </c>
      <c r="B334" s="59" t="s">
        <v>218</v>
      </c>
      <c r="C334" s="39" t="s">
        <v>179</v>
      </c>
      <c r="D334" s="58" t="s">
        <v>175</v>
      </c>
      <c r="E334" s="59" t="s">
        <v>296</v>
      </c>
      <c r="F334" s="59" t="s">
        <v>256</v>
      </c>
      <c r="G334" s="44" t="s">
        <v>297</v>
      </c>
      <c r="H334" s="49" t="s">
        <v>80</v>
      </c>
      <c r="I334" s="96">
        <v>600</v>
      </c>
      <c r="J334" s="114"/>
      <c r="K334" s="46">
        <f>I334+J334</f>
        <v>600</v>
      </c>
      <c r="L334" s="46">
        <v>0</v>
      </c>
    </row>
    <row r="335" spans="1:12" s="27" customFormat="1" ht="12.75">
      <c r="A335" s="226" t="s">
        <v>195</v>
      </c>
      <c r="B335" s="59" t="s">
        <v>218</v>
      </c>
      <c r="C335" s="39" t="s">
        <v>179</v>
      </c>
      <c r="D335" s="58" t="s">
        <v>182</v>
      </c>
      <c r="E335" s="59"/>
      <c r="F335" s="59"/>
      <c r="G335" s="69"/>
      <c r="H335" s="70"/>
      <c r="I335" s="96">
        <f>I336+I346</f>
        <v>13541.599999999999</v>
      </c>
      <c r="J335" s="114">
        <f>J336+J346</f>
        <v>-1774.9999999999995</v>
      </c>
      <c r="K335" s="97">
        <f>K336+K346</f>
        <v>11766.400000000001</v>
      </c>
      <c r="L335" s="97">
        <f>L336+L346</f>
        <v>5286.9</v>
      </c>
    </row>
    <row r="336" spans="1:12" s="20" customFormat="1" ht="51">
      <c r="A336" s="231" t="s">
        <v>38</v>
      </c>
      <c r="B336" s="59" t="s">
        <v>218</v>
      </c>
      <c r="C336" s="39" t="s">
        <v>179</v>
      </c>
      <c r="D336" s="58" t="s">
        <v>182</v>
      </c>
      <c r="E336" s="73" t="s">
        <v>177</v>
      </c>
      <c r="F336" s="73" t="s">
        <v>256</v>
      </c>
      <c r="G336" s="74" t="s">
        <v>257</v>
      </c>
      <c r="H336" s="76"/>
      <c r="I336" s="45">
        <f>I337+I340+I343</f>
        <v>2632</v>
      </c>
      <c r="J336" s="83">
        <f>J337+J340+J343</f>
        <v>2874.9</v>
      </c>
      <c r="K336" s="46">
        <f>K337+K340+K343</f>
        <v>5506.8</v>
      </c>
      <c r="L336" s="46">
        <f>L337+L340+L343</f>
        <v>2303</v>
      </c>
    </row>
    <row r="337" spans="1:12" s="20" customFormat="1" ht="38.25">
      <c r="A337" s="227" t="s">
        <v>246</v>
      </c>
      <c r="B337" s="59" t="s">
        <v>218</v>
      </c>
      <c r="C337" s="39" t="s">
        <v>179</v>
      </c>
      <c r="D337" s="58" t="s">
        <v>182</v>
      </c>
      <c r="E337" s="66" t="s">
        <v>177</v>
      </c>
      <c r="F337" s="66" t="s">
        <v>256</v>
      </c>
      <c r="G337" s="67" t="s">
        <v>172</v>
      </c>
      <c r="H337" s="65"/>
      <c r="I337" s="45">
        <f aca="true" t="shared" si="56" ref="I337:L338">I338</f>
        <v>2000</v>
      </c>
      <c r="J337" s="83">
        <f t="shared" si="56"/>
        <v>2874.9</v>
      </c>
      <c r="K337" s="46">
        <f t="shared" si="56"/>
        <v>4874.8</v>
      </c>
      <c r="L337" s="46">
        <f t="shared" si="56"/>
        <v>2000</v>
      </c>
    </row>
    <row r="338" spans="1:12" s="20" customFormat="1" ht="12.75">
      <c r="A338" s="227" t="s">
        <v>209</v>
      </c>
      <c r="B338" s="59" t="s">
        <v>218</v>
      </c>
      <c r="C338" s="39" t="s">
        <v>179</v>
      </c>
      <c r="D338" s="58" t="s">
        <v>182</v>
      </c>
      <c r="E338" s="66" t="s">
        <v>177</v>
      </c>
      <c r="F338" s="66" t="s">
        <v>256</v>
      </c>
      <c r="G338" s="67" t="s">
        <v>172</v>
      </c>
      <c r="H338" s="65" t="s">
        <v>223</v>
      </c>
      <c r="I338" s="45">
        <f t="shared" si="56"/>
        <v>2000</v>
      </c>
      <c r="J338" s="83">
        <f t="shared" si="56"/>
        <v>2874.9</v>
      </c>
      <c r="K338" s="46">
        <f t="shared" si="56"/>
        <v>4874.8</v>
      </c>
      <c r="L338" s="46">
        <f t="shared" si="56"/>
        <v>2000</v>
      </c>
    </row>
    <row r="339" spans="1:12" s="20" customFormat="1" ht="12.75">
      <c r="A339" s="227" t="s">
        <v>162</v>
      </c>
      <c r="B339" s="59" t="s">
        <v>218</v>
      </c>
      <c r="C339" s="39" t="s">
        <v>179</v>
      </c>
      <c r="D339" s="58" t="s">
        <v>182</v>
      </c>
      <c r="E339" s="66" t="s">
        <v>177</v>
      </c>
      <c r="F339" s="66" t="s">
        <v>256</v>
      </c>
      <c r="G339" s="67" t="s">
        <v>172</v>
      </c>
      <c r="H339" s="65" t="s">
        <v>171</v>
      </c>
      <c r="I339" s="45">
        <v>2000</v>
      </c>
      <c r="J339" s="83">
        <v>2874.9</v>
      </c>
      <c r="K339" s="46">
        <v>4874.8</v>
      </c>
      <c r="L339" s="46">
        <v>2000</v>
      </c>
    </row>
    <row r="340" spans="1:12" s="20" customFormat="1" ht="38.25">
      <c r="A340" s="226" t="s">
        <v>246</v>
      </c>
      <c r="B340" s="59" t="s">
        <v>218</v>
      </c>
      <c r="C340" s="39" t="s">
        <v>179</v>
      </c>
      <c r="D340" s="58" t="s">
        <v>182</v>
      </c>
      <c r="E340" s="42" t="s">
        <v>177</v>
      </c>
      <c r="F340" s="42" t="s">
        <v>256</v>
      </c>
      <c r="G340" s="43" t="s">
        <v>60</v>
      </c>
      <c r="H340" s="44"/>
      <c r="I340" s="45">
        <f aca="true" t="shared" si="57" ref="I340:L341">I341</f>
        <v>303</v>
      </c>
      <c r="J340" s="83">
        <f t="shared" si="57"/>
        <v>0</v>
      </c>
      <c r="K340" s="46">
        <f t="shared" si="57"/>
        <v>303</v>
      </c>
      <c r="L340" s="46">
        <f t="shared" si="57"/>
        <v>303</v>
      </c>
    </row>
    <row r="341" spans="1:12" s="20" customFormat="1" ht="12.75">
      <c r="A341" s="227" t="s">
        <v>209</v>
      </c>
      <c r="B341" s="59" t="s">
        <v>218</v>
      </c>
      <c r="C341" s="39" t="s">
        <v>179</v>
      </c>
      <c r="D341" s="58" t="s">
        <v>182</v>
      </c>
      <c r="E341" s="66" t="s">
        <v>177</v>
      </c>
      <c r="F341" s="66" t="s">
        <v>256</v>
      </c>
      <c r="G341" s="67" t="s">
        <v>60</v>
      </c>
      <c r="H341" s="65" t="s">
        <v>223</v>
      </c>
      <c r="I341" s="45">
        <f t="shared" si="57"/>
        <v>303</v>
      </c>
      <c r="J341" s="83">
        <f t="shared" si="57"/>
        <v>0</v>
      </c>
      <c r="K341" s="46">
        <f t="shared" si="57"/>
        <v>303</v>
      </c>
      <c r="L341" s="46">
        <f t="shared" si="57"/>
        <v>303</v>
      </c>
    </row>
    <row r="342" spans="1:12" s="20" customFormat="1" ht="12.75">
      <c r="A342" s="227" t="s">
        <v>162</v>
      </c>
      <c r="B342" s="59" t="s">
        <v>218</v>
      </c>
      <c r="C342" s="39" t="s">
        <v>179</v>
      </c>
      <c r="D342" s="58" t="s">
        <v>182</v>
      </c>
      <c r="E342" s="66" t="s">
        <v>177</v>
      </c>
      <c r="F342" s="66" t="s">
        <v>256</v>
      </c>
      <c r="G342" s="67" t="s">
        <v>60</v>
      </c>
      <c r="H342" s="65" t="s">
        <v>171</v>
      </c>
      <c r="I342" s="45">
        <v>303</v>
      </c>
      <c r="J342" s="83">
        <v>0</v>
      </c>
      <c r="K342" s="46">
        <f>I342+J342</f>
        <v>303</v>
      </c>
      <c r="L342" s="46">
        <f>J342+K342</f>
        <v>303</v>
      </c>
    </row>
    <row r="343" spans="1:12" s="20" customFormat="1" ht="12.75">
      <c r="A343" s="230" t="s">
        <v>50</v>
      </c>
      <c r="B343" s="59" t="s">
        <v>218</v>
      </c>
      <c r="C343" s="39" t="s">
        <v>179</v>
      </c>
      <c r="D343" s="58" t="s">
        <v>182</v>
      </c>
      <c r="E343" s="42" t="s">
        <v>177</v>
      </c>
      <c r="F343" s="42" t="s">
        <v>256</v>
      </c>
      <c r="G343" s="75">
        <v>8018</v>
      </c>
      <c r="H343" s="44"/>
      <c r="I343" s="45">
        <f aca="true" t="shared" si="58" ref="I343:L344">I344</f>
        <v>329</v>
      </c>
      <c r="J343" s="83">
        <f t="shared" si="58"/>
        <v>0</v>
      </c>
      <c r="K343" s="46">
        <f t="shared" si="58"/>
        <v>329</v>
      </c>
      <c r="L343" s="46">
        <f t="shared" si="58"/>
        <v>0</v>
      </c>
    </row>
    <row r="344" spans="1:12" s="20" customFormat="1" ht="25.5">
      <c r="A344" s="227" t="s">
        <v>143</v>
      </c>
      <c r="B344" s="59" t="s">
        <v>218</v>
      </c>
      <c r="C344" s="39" t="s">
        <v>179</v>
      </c>
      <c r="D344" s="58" t="s">
        <v>182</v>
      </c>
      <c r="E344" s="66" t="s">
        <v>177</v>
      </c>
      <c r="F344" s="66" t="s">
        <v>256</v>
      </c>
      <c r="G344" s="43" t="s">
        <v>61</v>
      </c>
      <c r="H344" s="44" t="s">
        <v>144</v>
      </c>
      <c r="I344" s="45">
        <f t="shared" si="58"/>
        <v>329</v>
      </c>
      <c r="J344" s="83">
        <f t="shared" si="58"/>
        <v>0</v>
      </c>
      <c r="K344" s="46">
        <f t="shared" si="58"/>
        <v>329</v>
      </c>
      <c r="L344" s="46">
        <f t="shared" si="58"/>
        <v>0</v>
      </c>
    </row>
    <row r="345" spans="1:19" s="20" customFormat="1" ht="25.5">
      <c r="A345" s="227" t="s">
        <v>145</v>
      </c>
      <c r="B345" s="59" t="s">
        <v>218</v>
      </c>
      <c r="C345" s="39" t="s">
        <v>179</v>
      </c>
      <c r="D345" s="58" t="s">
        <v>182</v>
      </c>
      <c r="E345" s="66" t="s">
        <v>177</v>
      </c>
      <c r="F345" s="66" t="s">
        <v>256</v>
      </c>
      <c r="G345" s="43" t="s">
        <v>61</v>
      </c>
      <c r="H345" s="44" t="s">
        <v>146</v>
      </c>
      <c r="I345" s="45">
        <v>329</v>
      </c>
      <c r="J345" s="83">
        <v>0</v>
      </c>
      <c r="K345" s="46">
        <f>I345+J345</f>
        <v>329</v>
      </c>
      <c r="L345" s="46">
        <v>0</v>
      </c>
      <c r="M345" s="180"/>
      <c r="N345" s="180"/>
      <c r="O345" s="180"/>
      <c r="P345" s="180"/>
      <c r="Q345" s="180"/>
      <c r="R345" s="180"/>
      <c r="S345" s="180"/>
    </row>
    <row r="346" spans="1:12" s="20" customFormat="1" ht="25.5">
      <c r="A346" s="227" t="s">
        <v>40</v>
      </c>
      <c r="B346" s="59" t="s">
        <v>218</v>
      </c>
      <c r="C346" s="39" t="s">
        <v>179</v>
      </c>
      <c r="D346" s="58" t="s">
        <v>182</v>
      </c>
      <c r="E346" s="42" t="s">
        <v>41</v>
      </c>
      <c r="F346" s="42" t="s">
        <v>256</v>
      </c>
      <c r="G346" s="43" t="s">
        <v>257</v>
      </c>
      <c r="H346" s="44"/>
      <c r="I346" s="46">
        <f>I347+I350+I353</f>
        <v>10909.599999999999</v>
      </c>
      <c r="J346" s="45">
        <f>J347+J350+J353</f>
        <v>-4649.9</v>
      </c>
      <c r="K346" s="46">
        <f>K347+K350+K353</f>
        <v>6259.6</v>
      </c>
      <c r="L346" s="46">
        <f>L347+L350+L353</f>
        <v>2983.9</v>
      </c>
    </row>
    <row r="347" spans="1:12" s="20" customFormat="1" ht="38.25">
      <c r="A347" s="227" t="s">
        <v>246</v>
      </c>
      <c r="B347" s="59" t="s">
        <v>218</v>
      </c>
      <c r="C347" s="39" t="s">
        <v>179</v>
      </c>
      <c r="D347" s="58" t="s">
        <v>182</v>
      </c>
      <c r="E347" s="66" t="s">
        <v>41</v>
      </c>
      <c r="F347" s="66" t="s">
        <v>256</v>
      </c>
      <c r="G347" s="67" t="s">
        <v>172</v>
      </c>
      <c r="H347" s="65"/>
      <c r="I347" s="46">
        <f aca="true" t="shared" si="59" ref="I347:L348">I348</f>
        <v>9524.8</v>
      </c>
      <c r="J347" s="45">
        <f t="shared" si="59"/>
        <v>-4649.9</v>
      </c>
      <c r="K347" s="46">
        <f t="shared" si="59"/>
        <v>4874.8</v>
      </c>
      <c r="L347" s="46">
        <f t="shared" si="59"/>
        <v>2000</v>
      </c>
    </row>
    <row r="348" spans="1:12" s="20" customFormat="1" ht="38.25">
      <c r="A348" s="227" t="s">
        <v>158</v>
      </c>
      <c r="B348" s="59" t="s">
        <v>218</v>
      </c>
      <c r="C348" s="39" t="s">
        <v>179</v>
      </c>
      <c r="D348" s="58" t="s">
        <v>182</v>
      </c>
      <c r="E348" s="66" t="s">
        <v>41</v>
      </c>
      <c r="F348" s="66" t="s">
        <v>256</v>
      </c>
      <c r="G348" s="67" t="s">
        <v>172</v>
      </c>
      <c r="H348" s="65" t="s">
        <v>159</v>
      </c>
      <c r="I348" s="45">
        <f t="shared" si="59"/>
        <v>9524.8</v>
      </c>
      <c r="J348" s="83">
        <f t="shared" si="59"/>
        <v>-4649.9</v>
      </c>
      <c r="K348" s="46">
        <f t="shared" si="59"/>
        <v>4874.8</v>
      </c>
      <c r="L348" s="46">
        <f t="shared" si="59"/>
        <v>2000</v>
      </c>
    </row>
    <row r="349" spans="1:12" s="20" customFormat="1" ht="12.75">
      <c r="A349" s="227" t="s">
        <v>49</v>
      </c>
      <c r="B349" s="59" t="s">
        <v>218</v>
      </c>
      <c r="C349" s="39" t="s">
        <v>179</v>
      </c>
      <c r="D349" s="58" t="s">
        <v>182</v>
      </c>
      <c r="E349" s="66" t="s">
        <v>41</v>
      </c>
      <c r="F349" s="66" t="s">
        <v>256</v>
      </c>
      <c r="G349" s="67" t="s">
        <v>172</v>
      </c>
      <c r="H349" s="65" t="s">
        <v>80</v>
      </c>
      <c r="I349" s="45">
        <v>9524.8</v>
      </c>
      <c r="J349" s="83">
        <v>-4649.9</v>
      </c>
      <c r="K349" s="46">
        <v>4874.8</v>
      </c>
      <c r="L349" s="46">
        <v>2000</v>
      </c>
    </row>
    <row r="350" spans="1:12" s="20" customFormat="1" ht="38.25">
      <c r="A350" s="226" t="s">
        <v>246</v>
      </c>
      <c r="B350" s="59" t="s">
        <v>218</v>
      </c>
      <c r="C350" s="39" t="s">
        <v>179</v>
      </c>
      <c r="D350" s="58" t="s">
        <v>182</v>
      </c>
      <c r="E350" s="42" t="s">
        <v>41</v>
      </c>
      <c r="F350" s="42" t="s">
        <v>256</v>
      </c>
      <c r="G350" s="43" t="s">
        <v>60</v>
      </c>
      <c r="H350" s="44"/>
      <c r="I350" s="45">
        <f aca="true" t="shared" si="60" ref="I350:L351">I351</f>
        <v>1379.8</v>
      </c>
      <c r="J350" s="83">
        <f t="shared" si="60"/>
        <v>0</v>
      </c>
      <c r="K350" s="46">
        <f t="shared" si="60"/>
        <v>1379.8</v>
      </c>
      <c r="L350" s="46">
        <f t="shared" si="60"/>
        <v>983.9</v>
      </c>
    </row>
    <row r="351" spans="1:12" s="20" customFormat="1" ht="38.25">
      <c r="A351" s="227" t="s">
        <v>158</v>
      </c>
      <c r="B351" s="59" t="s">
        <v>218</v>
      </c>
      <c r="C351" s="39" t="s">
        <v>179</v>
      </c>
      <c r="D351" s="58" t="s">
        <v>182</v>
      </c>
      <c r="E351" s="66" t="s">
        <v>41</v>
      </c>
      <c r="F351" s="66" t="s">
        <v>256</v>
      </c>
      <c r="G351" s="67" t="s">
        <v>60</v>
      </c>
      <c r="H351" s="65" t="s">
        <v>159</v>
      </c>
      <c r="I351" s="46">
        <f t="shared" si="60"/>
        <v>1379.8</v>
      </c>
      <c r="J351" s="45">
        <f t="shared" si="60"/>
        <v>0</v>
      </c>
      <c r="K351" s="46">
        <f t="shared" si="60"/>
        <v>1379.8</v>
      </c>
      <c r="L351" s="46">
        <f t="shared" si="60"/>
        <v>983.9</v>
      </c>
    </row>
    <row r="352" spans="1:12" s="20" customFormat="1" ht="12.75">
      <c r="A352" s="227" t="s">
        <v>49</v>
      </c>
      <c r="B352" s="59" t="s">
        <v>218</v>
      </c>
      <c r="C352" s="39" t="s">
        <v>179</v>
      </c>
      <c r="D352" s="58" t="s">
        <v>182</v>
      </c>
      <c r="E352" s="66" t="s">
        <v>41</v>
      </c>
      <c r="F352" s="66" t="s">
        <v>256</v>
      </c>
      <c r="G352" s="67" t="s">
        <v>60</v>
      </c>
      <c r="H352" s="65" t="s">
        <v>80</v>
      </c>
      <c r="I352" s="46">
        <v>1379.8</v>
      </c>
      <c r="J352" s="45">
        <v>0</v>
      </c>
      <c r="K352" s="46">
        <f>I352+J352</f>
        <v>1379.8</v>
      </c>
      <c r="L352" s="46">
        <v>983.9</v>
      </c>
    </row>
    <row r="353" spans="1:12" s="20" customFormat="1" ht="38.25">
      <c r="A353" s="227" t="s">
        <v>317</v>
      </c>
      <c r="B353" s="59" t="s">
        <v>218</v>
      </c>
      <c r="C353" s="39" t="s">
        <v>179</v>
      </c>
      <c r="D353" s="58" t="s">
        <v>182</v>
      </c>
      <c r="E353" s="42" t="s">
        <v>41</v>
      </c>
      <c r="F353" s="42" t="s">
        <v>256</v>
      </c>
      <c r="G353" s="43" t="s">
        <v>319</v>
      </c>
      <c r="H353" s="44"/>
      <c r="I353" s="46">
        <f aca="true" t="shared" si="61" ref="I353:L355">I354</f>
        <v>5</v>
      </c>
      <c r="J353" s="83">
        <f t="shared" si="61"/>
        <v>0</v>
      </c>
      <c r="K353" s="46">
        <f t="shared" si="61"/>
        <v>5</v>
      </c>
      <c r="L353" s="46">
        <f t="shared" si="61"/>
        <v>0</v>
      </c>
    </row>
    <row r="354" spans="1:12" s="20" customFormat="1" ht="25.5">
      <c r="A354" s="227" t="s">
        <v>318</v>
      </c>
      <c r="B354" s="59" t="s">
        <v>218</v>
      </c>
      <c r="C354" s="39" t="s">
        <v>179</v>
      </c>
      <c r="D354" s="58" t="s">
        <v>182</v>
      </c>
      <c r="E354" s="66" t="s">
        <v>41</v>
      </c>
      <c r="F354" s="66" t="s">
        <v>256</v>
      </c>
      <c r="G354" s="67" t="s">
        <v>320</v>
      </c>
      <c r="H354" s="65"/>
      <c r="I354" s="46">
        <f t="shared" si="61"/>
        <v>5</v>
      </c>
      <c r="J354" s="83">
        <f t="shared" si="61"/>
        <v>0</v>
      </c>
      <c r="K354" s="46">
        <f t="shared" si="61"/>
        <v>5</v>
      </c>
      <c r="L354" s="46">
        <f t="shared" si="61"/>
        <v>0</v>
      </c>
    </row>
    <row r="355" spans="1:12" s="20" customFormat="1" ht="38.25">
      <c r="A355" s="227" t="s">
        <v>158</v>
      </c>
      <c r="B355" s="59" t="s">
        <v>218</v>
      </c>
      <c r="C355" s="39" t="s">
        <v>179</v>
      </c>
      <c r="D355" s="58" t="s">
        <v>182</v>
      </c>
      <c r="E355" s="66" t="s">
        <v>41</v>
      </c>
      <c r="F355" s="66" t="s">
        <v>256</v>
      </c>
      <c r="G355" s="67" t="s">
        <v>320</v>
      </c>
      <c r="H355" s="65" t="s">
        <v>159</v>
      </c>
      <c r="I355" s="46">
        <v>5</v>
      </c>
      <c r="J355" s="45">
        <f t="shared" si="61"/>
        <v>0</v>
      </c>
      <c r="K355" s="46">
        <f t="shared" si="61"/>
        <v>5</v>
      </c>
      <c r="L355" s="46">
        <f t="shared" si="61"/>
        <v>0</v>
      </c>
    </row>
    <row r="356" spans="1:12" s="20" customFormat="1" ht="12.75">
      <c r="A356" s="227" t="s">
        <v>49</v>
      </c>
      <c r="B356" s="59" t="s">
        <v>218</v>
      </c>
      <c r="C356" s="39" t="s">
        <v>179</v>
      </c>
      <c r="D356" s="58" t="s">
        <v>182</v>
      </c>
      <c r="E356" s="42" t="s">
        <v>41</v>
      </c>
      <c r="F356" s="42" t="s">
        <v>256</v>
      </c>
      <c r="G356" s="43" t="s">
        <v>320</v>
      </c>
      <c r="H356" s="44" t="s">
        <v>80</v>
      </c>
      <c r="I356" s="46">
        <v>5</v>
      </c>
      <c r="J356" s="45">
        <v>0</v>
      </c>
      <c r="K356" s="46">
        <f>I356+J356</f>
        <v>5</v>
      </c>
      <c r="L356" s="46">
        <v>0</v>
      </c>
    </row>
    <row r="357" spans="1:12" s="27" customFormat="1" ht="12.75">
      <c r="A357" s="226" t="s">
        <v>184</v>
      </c>
      <c r="B357" s="59" t="s">
        <v>218</v>
      </c>
      <c r="C357" s="39" t="s">
        <v>180</v>
      </c>
      <c r="D357" s="58"/>
      <c r="E357" s="59"/>
      <c r="F357" s="59"/>
      <c r="G357" s="69"/>
      <c r="H357" s="70"/>
      <c r="I357" s="45">
        <f>I358+I368+I363</f>
        <v>3955.5</v>
      </c>
      <c r="J357" s="45">
        <f>J358+J368+J363</f>
        <v>0</v>
      </c>
      <c r="K357" s="46">
        <f>K358+K368+K363</f>
        <v>3955.5</v>
      </c>
      <c r="L357" s="46">
        <f>L358+L368+L363</f>
        <v>312</v>
      </c>
    </row>
    <row r="358" spans="1:12" s="20" customFormat="1" ht="12.75">
      <c r="A358" s="226" t="s">
        <v>294</v>
      </c>
      <c r="B358" s="59" t="s">
        <v>218</v>
      </c>
      <c r="C358" s="39" t="s">
        <v>180</v>
      </c>
      <c r="D358" s="58" t="s">
        <v>175</v>
      </c>
      <c r="E358" s="59"/>
      <c r="F358" s="59"/>
      <c r="G358" s="69"/>
      <c r="H358" s="70"/>
      <c r="I358" s="45">
        <f>I359</f>
        <v>3600</v>
      </c>
      <c r="J358" s="83">
        <f aca="true" t="shared" si="62" ref="J358:L366">J359</f>
        <v>0</v>
      </c>
      <c r="K358" s="46">
        <f t="shared" si="62"/>
        <v>3600</v>
      </c>
      <c r="L358" s="46">
        <f t="shared" si="62"/>
        <v>0</v>
      </c>
    </row>
    <row r="359" spans="1:12" s="20" customFormat="1" ht="38.25">
      <c r="A359" s="227" t="s">
        <v>19</v>
      </c>
      <c r="B359" s="59" t="s">
        <v>218</v>
      </c>
      <c r="C359" s="39" t="s">
        <v>180</v>
      </c>
      <c r="D359" s="58" t="s">
        <v>175</v>
      </c>
      <c r="E359" s="42" t="s">
        <v>21</v>
      </c>
      <c r="F359" s="42" t="s">
        <v>256</v>
      </c>
      <c r="G359" s="43" t="s">
        <v>257</v>
      </c>
      <c r="H359" s="82"/>
      <c r="I359" s="96">
        <f>I360</f>
        <v>3600</v>
      </c>
      <c r="J359" s="114">
        <f t="shared" si="62"/>
        <v>0</v>
      </c>
      <c r="K359" s="97">
        <f t="shared" si="62"/>
        <v>3600</v>
      </c>
      <c r="L359" s="97">
        <f t="shared" si="62"/>
        <v>0</v>
      </c>
    </row>
    <row r="360" spans="1:12" s="21" customFormat="1" ht="38.25">
      <c r="A360" s="227" t="s">
        <v>42</v>
      </c>
      <c r="B360" s="59" t="s">
        <v>218</v>
      </c>
      <c r="C360" s="39" t="s">
        <v>180</v>
      </c>
      <c r="D360" s="58" t="s">
        <v>175</v>
      </c>
      <c r="E360" s="42" t="s">
        <v>21</v>
      </c>
      <c r="F360" s="66" t="s">
        <v>256</v>
      </c>
      <c r="G360" s="67" t="s">
        <v>43</v>
      </c>
      <c r="H360" s="65"/>
      <c r="I360" s="45">
        <f>I361</f>
        <v>3600</v>
      </c>
      <c r="J360" s="83">
        <f t="shared" si="62"/>
        <v>0</v>
      </c>
      <c r="K360" s="46">
        <f t="shared" si="62"/>
        <v>3600</v>
      </c>
      <c r="L360" s="46">
        <f t="shared" si="62"/>
        <v>0</v>
      </c>
    </row>
    <row r="361" spans="1:12" s="21" customFormat="1" ht="25.5">
      <c r="A361" s="232" t="s">
        <v>247</v>
      </c>
      <c r="B361" s="59" t="s">
        <v>218</v>
      </c>
      <c r="C361" s="39" t="s">
        <v>180</v>
      </c>
      <c r="D361" s="58" t="s">
        <v>175</v>
      </c>
      <c r="E361" s="77" t="s">
        <v>21</v>
      </c>
      <c r="F361" s="77" t="s">
        <v>256</v>
      </c>
      <c r="G361" s="78" t="s">
        <v>43</v>
      </c>
      <c r="H361" s="79" t="s">
        <v>144</v>
      </c>
      <c r="I361" s="45">
        <f>I362</f>
        <v>3600</v>
      </c>
      <c r="J361" s="83">
        <f t="shared" si="62"/>
        <v>0</v>
      </c>
      <c r="K361" s="46">
        <f t="shared" si="62"/>
        <v>3600</v>
      </c>
      <c r="L361" s="46">
        <f t="shared" si="62"/>
        <v>0</v>
      </c>
    </row>
    <row r="362" spans="1:12" s="21" customFormat="1" ht="25.5">
      <c r="A362" s="232" t="s">
        <v>145</v>
      </c>
      <c r="B362" s="59" t="s">
        <v>218</v>
      </c>
      <c r="C362" s="39" t="s">
        <v>180</v>
      </c>
      <c r="D362" s="58" t="s">
        <v>175</v>
      </c>
      <c r="E362" s="77" t="s">
        <v>21</v>
      </c>
      <c r="F362" s="77" t="s">
        <v>256</v>
      </c>
      <c r="G362" s="78" t="s">
        <v>43</v>
      </c>
      <c r="H362" s="79" t="s">
        <v>146</v>
      </c>
      <c r="I362" s="46">
        <v>3600</v>
      </c>
      <c r="J362" s="45">
        <v>0</v>
      </c>
      <c r="K362" s="46">
        <f>J362+I362</f>
        <v>3600</v>
      </c>
      <c r="L362" s="46">
        <v>0</v>
      </c>
    </row>
    <row r="363" spans="1:12" s="21" customFormat="1" ht="12.75" hidden="1">
      <c r="A363" s="226" t="s">
        <v>196</v>
      </c>
      <c r="B363" s="59" t="s">
        <v>218</v>
      </c>
      <c r="C363" s="39" t="s">
        <v>180</v>
      </c>
      <c r="D363" s="58" t="s">
        <v>182</v>
      </c>
      <c r="E363" s="59"/>
      <c r="F363" s="59"/>
      <c r="G363" s="69"/>
      <c r="H363" s="70"/>
      <c r="I363" s="46">
        <f>I364</f>
        <v>0</v>
      </c>
      <c r="J363" s="45">
        <f t="shared" si="62"/>
        <v>0</v>
      </c>
      <c r="K363" s="46">
        <f t="shared" si="62"/>
        <v>0</v>
      </c>
      <c r="L363" s="46">
        <f t="shared" si="62"/>
        <v>0</v>
      </c>
    </row>
    <row r="364" spans="1:12" s="21" customFormat="1" ht="38.25" hidden="1">
      <c r="A364" s="227" t="s">
        <v>19</v>
      </c>
      <c r="B364" s="59" t="s">
        <v>218</v>
      </c>
      <c r="C364" s="39" t="s">
        <v>180</v>
      </c>
      <c r="D364" s="58" t="s">
        <v>182</v>
      </c>
      <c r="E364" s="42" t="s">
        <v>21</v>
      </c>
      <c r="F364" s="42" t="s">
        <v>256</v>
      </c>
      <c r="G364" s="43" t="s">
        <v>257</v>
      </c>
      <c r="H364" s="82"/>
      <c r="I364" s="97">
        <f>I365</f>
        <v>0</v>
      </c>
      <c r="J364" s="96">
        <f t="shared" si="62"/>
        <v>0</v>
      </c>
      <c r="K364" s="97">
        <f t="shared" si="62"/>
        <v>0</v>
      </c>
      <c r="L364" s="97">
        <f t="shared" si="62"/>
        <v>0</v>
      </c>
    </row>
    <row r="365" spans="1:12" s="21" customFormat="1" ht="38.25" hidden="1">
      <c r="A365" s="227" t="s">
        <v>42</v>
      </c>
      <c r="B365" s="59" t="s">
        <v>218</v>
      </c>
      <c r="C365" s="39" t="s">
        <v>180</v>
      </c>
      <c r="D365" s="58" t="s">
        <v>182</v>
      </c>
      <c r="E365" s="42" t="s">
        <v>21</v>
      </c>
      <c r="F365" s="66" t="s">
        <v>256</v>
      </c>
      <c r="G365" s="67" t="s">
        <v>43</v>
      </c>
      <c r="H365" s="65"/>
      <c r="I365" s="46">
        <f>I366</f>
        <v>0</v>
      </c>
      <c r="J365" s="45">
        <f t="shared" si="62"/>
        <v>0</v>
      </c>
      <c r="K365" s="46">
        <f t="shared" si="62"/>
        <v>0</v>
      </c>
      <c r="L365" s="46">
        <f t="shared" si="62"/>
        <v>0</v>
      </c>
    </row>
    <row r="366" spans="1:12" s="21" customFormat="1" ht="25.5" hidden="1">
      <c r="A366" s="232" t="s">
        <v>247</v>
      </c>
      <c r="B366" s="59" t="s">
        <v>218</v>
      </c>
      <c r="C366" s="39" t="s">
        <v>180</v>
      </c>
      <c r="D366" s="58" t="s">
        <v>182</v>
      </c>
      <c r="E366" s="77" t="s">
        <v>21</v>
      </c>
      <c r="F366" s="77" t="s">
        <v>256</v>
      </c>
      <c r="G366" s="78" t="s">
        <v>43</v>
      </c>
      <c r="H366" s="79" t="s">
        <v>144</v>
      </c>
      <c r="I366" s="46">
        <f>I367</f>
        <v>0</v>
      </c>
      <c r="J366" s="45">
        <f t="shared" si="62"/>
        <v>0</v>
      </c>
      <c r="K366" s="46">
        <f t="shared" si="62"/>
        <v>0</v>
      </c>
      <c r="L366" s="46">
        <f t="shared" si="62"/>
        <v>0</v>
      </c>
    </row>
    <row r="367" spans="1:12" s="21" customFormat="1" ht="25.5" hidden="1">
      <c r="A367" s="232" t="s">
        <v>145</v>
      </c>
      <c r="B367" s="59" t="s">
        <v>218</v>
      </c>
      <c r="C367" s="39" t="s">
        <v>180</v>
      </c>
      <c r="D367" s="58" t="s">
        <v>182</v>
      </c>
      <c r="E367" s="77" t="s">
        <v>21</v>
      </c>
      <c r="F367" s="77" t="s">
        <v>256</v>
      </c>
      <c r="G367" s="78" t="s">
        <v>43</v>
      </c>
      <c r="H367" s="79" t="s">
        <v>146</v>
      </c>
      <c r="I367" s="46">
        <v>0</v>
      </c>
      <c r="J367" s="45">
        <v>0</v>
      </c>
      <c r="K367" s="46">
        <v>0</v>
      </c>
      <c r="L367" s="46">
        <v>0</v>
      </c>
    </row>
    <row r="368" spans="1:12" s="29" customFormat="1" ht="12.75">
      <c r="A368" s="226" t="s">
        <v>205</v>
      </c>
      <c r="B368" s="222">
        <v>331</v>
      </c>
      <c r="C368" s="40" t="s">
        <v>180</v>
      </c>
      <c r="D368" s="41" t="s">
        <v>180</v>
      </c>
      <c r="E368" s="80"/>
      <c r="F368" s="80"/>
      <c r="G368" s="81"/>
      <c r="H368" s="82"/>
      <c r="I368" s="72">
        <f>I369+I385</f>
        <v>355.5</v>
      </c>
      <c r="J368" s="71">
        <f>J369+J385</f>
        <v>0</v>
      </c>
      <c r="K368" s="72">
        <f>K369+K385</f>
        <v>355.5</v>
      </c>
      <c r="L368" s="72">
        <f>L369+L385</f>
        <v>312</v>
      </c>
    </row>
    <row r="369" spans="1:12" s="22" customFormat="1" ht="51">
      <c r="A369" s="231" t="s">
        <v>53</v>
      </c>
      <c r="B369" s="222">
        <v>331</v>
      </c>
      <c r="C369" s="40" t="s">
        <v>180</v>
      </c>
      <c r="D369" s="41" t="s">
        <v>180</v>
      </c>
      <c r="E369" s="73" t="s">
        <v>176</v>
      </c>
      <c r="F369" s="73" t="s">
        <v>256</v>
      </c>
      <c r="G369" s="74" t="s">
        <v>257</v>
      </c>
      <c r="H369" s="76"/>
      <c r="I369" s="46">
        <f>I370</f>
        <v>347</v>
      </c>
      <c r="J369" s="45">
        <f>J370</f>
        <v>0</v>
      </c>
      <c r="K369" s="46">
        <f>K370</f>
        <v>347</v>
      </c>
      <c r="L369" s="46">
        <f>L370</f>
        <v>303.5</v>
      </c>
    </row>
    <row r="370" spans="1:12" s="22" customFormat="1" ht="12.75">
      <c r="A370" s="231" t="s">
        <v>45</v>
      </c>
      <c r="B370" s="222">
        <v>331</v>
      </c>
      <c r="C370" s="40" t="s">
        <v>180</v>
      </c>
      <c r="D370" s="41" t="s">
        <v>180</v>
      </c>
      <c r="E370" s="73" t="s">
        <v>176</v>
      </c>
      <c r="F370" s="73" t="s">
        <v>255</v>
      </c>
      <c r="G370" s="74" t="s">
        <v>257</v>
      </c>
      <c r="H370" s="76"/>
      <c r="I370" s="46">
        <f>I374+I371</f>
        <v>347</v>
      </c>
      <c r="J370" s="45">
        <f>J374+J371</f>
        <v>0</v>
      </c>
      <c r="K370" s="46">
        <f>K374+K371</f>
        <v>347</v>
      </c>
      <c r="L370" s="46">
        <f>L374+L371</f>
        <v>303.5</v>
      </c>
    </row>
    <row r="371" spans="1:12" s="22" customFormat="1" ht="25.5">
      <c r="A371" s="241" t="s">
        <v>373</v>
      </c>
      <c r="B371" s="222">
        <v>331</v>
      </c>
      <c r="C371" s="40" t="s">
        <v>180</v>
      </c>
      <c r="D371" s="41" t="s">
        <v>180</v>
      </c>
      <c r="E371" s="73" t="s">
        <v>176</v>
      </c>
      <c r="F371" s="73" t="s">
        <v>255</v>
      </c>
      <c r="G371" s="74" t="s">
        <v>372</v>
      </c>
      <c r="H371" s="76"/>
      <c r="I371" s="46">
        <f aca="true" t="shared" si="63" ref="I371:L372">I372</f>
        <v>50</v>
      </c>
      <c r="J371" s="45">
        <f t="shared" si="63"/>
        <v>0</v>
      </c>
      <c r="K371" s="46">
        <f t="shared" si="63"/>
        <v>50</v>
      </c>
      <c r="L371" s="46">
        <f t="shared" si="63"/>
        <v>32.9</v>
      </c>
    </row>
    <row r="372" spans="1:12" s="22" customFormat="1" ht="25.5">
      <c r="A372" s="227" t="s">
        <v>143</v>
      </c>
      <c r="B372" s="222">
        <v>331</v>
      </c>
      <c r="C372" s="40" t="s">
        <v>180</v>
      </c>
      <c r="D372" s="41" t="s">
        <v>180</v>
      </c>
      <c r="E372" s="73" t="s">
        <v>176</v>
      </c>
      <c r="F372" s="73" t="s">
        <v>255</v>
      </c>
      <c r="G372" s="74" t="s">
        <v>372</v>
      </c>
      <c r="H372" s="76" t="s">
        <v>144</v>
      </c>
      <c r="I372" s="46">
        <f t="shared" si="63"/>
        <v>50</v>
      </c>
      <c r="J372" s="45">
        <f t="shared" si="63"/>
        <v>0</v>
      </c>
      <c r="K372" s="46">
        <f t="shared" si="63"/>
        <v>50</v>
      </c>
      <c r="L372" s="46">
        <f t="shared" si="63"/>
        <v>32.9</v>
      </c>
    </row>
    <row r="373" spans="1:12" s="22" customFormat="1" ht="25.5">
      <c r="A373" s="227" t="s">
        <v>145</v>
      </c>
      <c r="B373" s="222">
        <v>331</v>
      </c>
      <c r="C373" s="40" t="s">
        <v>180</v>
      </c>
      <c r="D373" s="41" t="s">
        <v>180</v>
      </c>
      <c r="E373" s="73" t="s">
        <v>176</v>
      </c>
      <c r="F373" s="73" t="s">
        <v>255</v>
      </c>
      <c r="G373" s="74" t="s">
        <v>372</v>
      </c>
      <c r="H373" s="76" t="s">
        <v>146</v>
      </c>
      <c r="I373" s="46">
        <v>50</v>
      </c>
      <c r="J373" s="45">
        <v>0</v>
      </c>
      <c r="K373" s="46">
        <v>50</v>
      </c>
      <c r="L373" s="46">
        <v>32.9</v>
      </c>
    </row>
    <row r="374" spans="1:12" s="21" customFormat="1" ht="12.75">
      <c r="A374" s="227" t="s">
        <v>55</v>
      </c>
      <c r="B374" s="222">
        <v>331</v>
      </c>
      <c r="C374" s="40" t="s">
        <v>180</v>
      </c>
      <c r="D374" s="41" t="s">
        <v>180</v>
      </c>
      <c r="E374" s="42" t="s">
        <v>176</v>
      </c>
      <c r="F374" s="42" t="s">
        <v>255</v>
      </c>
      <c r="G374" s="43" t="s">
        <v>62</v>
      </c>
      <c r="H374" s="44"/>
      <c r="I374" s="46">
        <f>I375+I380+I382+I377</f>
        <v>297</v>
      </c>
      <c r="J374" s="45">
        <f>J375+J380+J382+J377</f>
        <v>0</v>
      </c>
      <c r="K374" s="46">
        <f>K375+K380+K382+K377</f>
        <v>297</v>
      </c>
      <c r="L374" s="46">
        <f>L375+L380+L382+L377</f>
        <v>270.6</v>
      </c>
    </row>
    <row r="375" spans="1:12" s="21" customFormat="1" ht="25.5">
      <c r="A375" s="227" t="s">
        <v>143</v>
      </c>
      <c r="B375" s="222">
        <v>331</v>
      </c>
      <c r="C375" s="40" t="s">
        <v>180</v>
      </c>
      <c r="D375" s="41" t="s">
        <v>180</v>
      </c>
      <c r="E375" s="42" t="s">
        <v>176</v>
      </c>
      <c r="F375" s="42" t="s">
        <v>255</v>
      </c>
      <c r="G375" s="43" t="s">
        <v>62</v>
      </c>
      <c r="H375" s="44" t="s">
        <v>144</v>
      </c>
      <c r="I375" s="46">
        <f>I376</f>
        <v>89.8</v>
      </c>
      <c r="J375" s="45">
        <f>J376</f>
        <v>0</v>
      </c>
      <c r="K375" s="46">
        <f>K376</f>
        <v>89.8</v>
      </c>
      <c r="L375" s="46">
        <f>L376</f>
        <v>68.7</v>
      </c>
    </row>
    <row r="376" spans="1:12" s="21" customFormat="1" ht="25.5">
      <c r="A376" s="227" t="s">
        <v>145</v>
      </c>
      <c r="B376" s="222">
        <v>331</v>
      </c>
      <c r="C376" s="40" t="s">
        <v>180</v>
      </c>
      <c r="D376" s="41" t="s">
        <v>180</v>
      </c>
      <c r="E376" s="42" t="s">
        <v>176</v>
      </c>
      <c r="F376" s="42" t="s">
        <v>255</v>
      </c>
      <c r="G376" s="43" t="s">
        <v>62</v>
      </c>
      <c r="H376" s="44" t="s">
        <v>146</v>
      </c>
      <c r="I376" s="45">
        <v>89.8</v>
      </c>
      <c r="J376" s="83">
        <v>0</v>
      </c>
      <c r="K376" s="46">
        <f>I376+J376</f>
        <v>89.8</v>
      </c>
      <c r="L376" s="46">
        <v>68.7</v>
      </c>
    </row>
    <row r="377" spans="1:12" s="21" customFormat="1" ht="25.5">
      <c r="A377" s="227" t="s">
        <v>312</v>
      </c>
      <c r="B377" s="222">
        <v>331</v>
      </c>
      <c r="C377" s="40" t="s">
        <v>180</v>
      </c>
      <c r="D377" s="41" t="s">
        <v>180</v>
      </c>
      <c r="E377" s="42" t="s">
        <v>176</v>
      </c>
      <c r="F377" s="42" t="s">
        <v>255</v>
      </c>
      <c r="G377" s="43" t="s">
        <v>62</v>
      </c>
      <c r="H377" s="44" t="s">
        <v>148</v>
      </c>
      <c r="I377" s="45">
        <f>I379+I378</f>
        <v>137.2</v>
      </c>
      <c r="J377" s="45">
        <f>J379+J378</f>
        <v>0</v>
      </c>
      <c r="K377" s="46">
        <f>K379+K378</f>
        <v>137.2</v>
      </c>
      <c r="L377" s="46">
        <f>L379+L378</f>
        <v>131.9</v>
      </c>
    </row>
    <row r="378" spans="1:12" s="21" customFormat="1" ht="12.75">
      <c r="A378" s="227" t="s">
        <v>340</v>
      </c>
      <c r="B378" s="222">
        <v>331</v>
      </c>
      <c r="C378" s="40" t="s">
        <v>180</v>
      </c>
      <c r="D378" s="41" t="s">
        <v>180</v>
      </c>
      <c r="E378" s="42" t="s">
        <v>176</v>
      </c>
      <c r="F378" s="42" t="s">
        <v>255</v>
      </c>
      <c r="G378" s="43" t="s">
        <v>62</v>
      </c>
      <c r="H378" s="44" t="s">
        <v>341</v>
      </c>
      <c r="I378" s="45">
        <v>15</v>
      </c>
      <c r="J378" s="45">
        <v>0</v>
      </c>
      <c r="K378" s="46">
        <f>I378+J378</f>
        <v>15</v>
      </c>
      <c r="L378" s="46">
        <f>J378+K378</f>
        <v>15</v>
      </c>
    </row>
    <row r="379" spans="1:12" s="21" customFormat="1" ht="25.5">
      <c r="A379" s="227" t="s">
        <v>313</v>
      </c>
      <c r="B379" s="222">
        <v>331</v>
      </c>
      <c r="C379" s="40" t="s">
        <v>180</v>
      </c>
      <c r="D379" s="41" t="s">
        <v>180</v>
      </c>
      <c r="E379" s="42" t="s">
        <v>176</v>
      </c>
      <c r="F379" s="42" t="s">
        <v>255</v>
      </c>
      <c r="G379" s="43" t="s">
        <v>62</v>
      </c>
      <c r="H379" s="44" t="s">
        <v>314</v>
      </c>
      <c r="I379" s="45">
        <v>122.2</v>
      </c>
      <c r="J379" s="45">
        <v>0</v>
      </c>
      <c r="K379" s="46">
        <f>I379+J379</f>
        <v>122.2</v>
      </c>
      <c r="L379" s="46">
        <v>116.9</v>
      </c>
    </row>
    <row r="380" spans="1:12" s="23" customFormat="1" ht="12.75">
      <c r="A380" s="232" t="s">
        <v>209</v>
      </c>
      <c r="B380" s="222">
        <v>331</v>
      </c>
      <c r="C380" s="40" t="s">
        <v>180</v>
      </c>
      <c r="D380" s="41" t="s">
        <v>180</v>
      </c>
      <c r="E380" s="77" t="s">
        <v>176</v>
      </c>
      <c r="F380" s="77" t="s">
        <v>255</v>
      </c>
      <c r="G380" s="78" t="s">
        <v>62</v>
      </c>
      <c r="H380" s="79" t="s">
        <v>223</v>
      </c>
      <c r="I380" s="68">
        <f>I381</f>
        <v>12</v>
      </c>
      <c r="J380" s="68">
        <f>J381</f>
        <v>0</v>
      </c>
      <c r="K380" s="63">
        <f>K381</f>
        <v>12</v>
      </c>
      <c r="L380" s="63">
        <f>L381</f>
        <v>12</v>
      </c>
    </row>
    <row r="381" spans="1:12" s="23" customFormat="1" ht="12.75">
      <c r="A381" s="232" t="s">
        <v>224</v>
      </c>
      <c r="B381" s="222">
        <v>331</v>
      </c>
      <c r="C381" s="40" t="s">
        <v>180</v>
      </c>
      <c r="D381" s="41" t="s">
        <v>180</v>
      </c>
      <c r="E381" s="77" t="s">
        <v>176</v>
      </c>
      <c r="F381" s="77" t="s">
        <v>255</v>
      </c>
      <c r="G381" s="78" t="s">
        <v>62</v>
      </c>
      <c r="H381" s="79" t="s">
        <v>275</v>
      </c>
      <c r="I381" s="68">
        <v>12</v>
      </c>
      <c r="J381" s="205">
        <v>0</v>
      </c>
      <c r="K381" s="46">
        <f>I381+J381</f>
        <v>12</v>
      </c>
      <c r="L381" s="46">
        <f>J381+K381</f>
        <v>12</v>
      </c>
    </row>
    <row r="382" spans="1:12" s="21" customFormat="1" ht="25.5">
      <c r="A382" s="227" t="s">
        <v>77</v>
      </c>
      <c r="B382" s="217" t="s">
        <v>218</v>
      </c>
      <c r="C382" s="39" t="s">
        <v>180</v>
      </c>
      <c r="D382" s="58" t="s">
        <v>180</v>
      </c>
      <c r="E382" s="48" t="s">
        <v>176</v>
      </c>
      <c r="F382" s="64" t="s">
        <v>255</v>
      </c>
      <c r="G382" s="65" t="s">
        <v>62</v>
      </c>
      <c r="H382" s="65">
        <v>600</v>
      </c>
      <c r="I382" s="45">
        <f>I383+I384</f>
        <v>58</v>
      </c>
      <c r="J382" s="45">
        <f>J383+J384</f>
        <v>0</v>
      </c>
      <c r="K382" s="46">
        <f>K383+K384</f>
        <v>58</v>
      </c>
      <c r="L382" s="46">
        <f>L383+L384</f>
        <v>58</v>
      </c>
    </row>
    <row r="383" spans="1:12" s="21" customFormat="1" ht="12.75">
      <c r="A383" s="227" t="s">
        <v>78</v>
      </c>
      <c r="B383" s="217" t="s">
        <v>218</v>
      </c>
      <c r="C383" s="39" t="s">
        <v>180</v>
      </c>
      <c r="D383" s="58" t="s">
        <v>180</v>
      </c>
      <c r="E383" s="48" t="s">
        <v>176</v>
      </c>
      <c r="F383" s="64" t="s">
        <v>255</v>
      </c>
      <c r="G383" s="65" t="s">
        <v>62</v>
      </c>
      <c r="H383" s="65" t="s">
        <v>79</v>
      </c>
      <c r="I383" s="45">
        <v>43</v>
      </c>
      <c r="J383" s="83">
        <v>0</v>
      </c>
      <c r="K383" s="46">
        <f>I383+J383</f>
        <v>43</v>
      </c>
      <c r="L383" s="46">
        <f>J383+K383</f>
        <v>43</v>
      </c>
    </row>
    <row r="384" spans="1:12" s="21" customFormat="1" ht="51">
      <c r="A384" s="227" t="s">
        <v>338</v>
      </c>
      <c r="B384" s="217" t="s">
        <v>218</v>
      </c>
      <c r="C384" s="39" t="s">
        <v>180</v>
      </c>
      <c r="D384" s="58" t="s">
        <v>180</v>
      </c>
      <c r="E384" s="48" t="s">
        <v>176</v>
      </c>
      <c r="F384" s="64" t="s">
        <v>255</v>
      </c>
      <c r="G384" s="65" t="s">
        <v>62</v>
      </c>
      <c r="H384" s="44" t="s">
        <v>339</v>
      </c>
      <c r="I384" s="45">
        <v>15</v>
      </c>
      <c r="J384" s="83">
        <v>0</v>
      </c>
      <c r="K384" s="46">
        <f>I384+J384</f>
        <v>15</v>
      </c>
      <c r="L384" s="46">
        <f>J384+K384</f>
        <v>15</v>
      </c>
    </row>
    <row r="385" spans="1:12" s="22" customFormat="1" ht="38.25">
      <c r="A385" s="231" t="s">
        <v>72</v>
      </c>
      <c r="B385" s="222">
        <v>331</v>
      </c>
      <c r="C385" s="40" t="s">
        <v>180</v>
      </c>
      <c r="D385" s="41" t="s">
        <v>180</v>
      </c>
      <c r="E385" s="73" t="s">
        <v>180</v>
      </c>
      <c r="F385" s="73" t="s">
        <v>256</v>
      </c>
      <c r="G385" s="74" t="s">
        <v>257</v>
      </c>
      <c r="H385" s="76"/>
      <c r="I385" s="45">
        <f>I386</f>
        <v>8.5</v>
      </c>
      <c r="J385" s="83">
        <f aca="true" t="shared" si="64" ref="J385:L388">J386</f>
        <v>0</v>
      </c>
      <c r="K385" s="46">
        <f t="shared" si="64"/>
        <v>8.5</v>
      </c>
      <c r="L385" s="46">
        <f t="shared" si="64"/>
        <v>8.5</v>
      </c>
    </row>
    <row r="386" spans="1:12" s="22" customFormat="1" ht="38.25">
      <c r="A386" s="232" t="s">
        <v>56</v>
      </c>
      <c r="B386" s="222">
        <v>331</v>
      </c>
      <c r="C386" s="40" t="s">
        <v>180</v>
      </c>
      <c r="D386" s="41" t="s">
        <v>180</v>
      </c>
      <c r="E386" s="77" t="s">
        <v>180</v>
      </c>
      <c r="F386" s="77" t="s">
        <v>255</v>
      </c>
      <c r="G386" s="78" t="s">
        <v>257</v>
      </c>
      <c r="H386" s="79"/>
      <c r="I386" s="68">
        <f>I387</f>
        <v>8.5</v>
      </c>
      <c r="J386" s="205">
        <f t="shared" si="64"/>
        <v>0</v>
      </c>
      <c r="K386" s="63">
        <f t="shared" si="64"/>
        <v>8.5</v>
      </c>
      <c r="L386" s="63">
        <f t="shared" si="64"/>
        <v>8.5</v>
      </c>
    </row>
    <row r="387" spans="1:12" s="21" customFormat="1" ht="12.75">
      <c r="A387" s="232" t="s">
        <v>55</v>
      </c>
      <c r="B387" s="222">
        <v>331</v>
      </c>
      <c r="C387" s="40" t="s">
        <v>180</v>
      </c>
      <c r="D387" s="41" t="s">
        <v>180</v>
      </c>
      <c r="E387" s="77" t="s">
        <v>180</v>
      </c>
      <c r="F387" s="77" t="s">
        <v>255</v>
      </c>
      <c r="G387" s="78" t="s">
        <v>62</v>
      </c>
      <c r="H387" s="79"/>
      <c r="I387" s="68">
        <f>I388</f>
        <v>8.5</v>
      </c>
      <c r="J387" s="205">
        <f t="shared" si="64"/>
        <v>0</v>
      </c>
      <c r="K387" s="63">
        <f t="shared" si="64"/>
        <v>8.5</v>
      </c>
      <c r="L387" s="63">
        <f t="shared" si="64"/>
        <v>8.5</v>
      </c>
    </row>
    <row r="388" spans="1:12" s="23" customFormat="1" ht="25.5">
      <c r="A388" s="232" t="s">
        <v>143</v>
      </c>
      <c r="B388" s="222">
        <v>331</v>
      </c>
      <c r="C388" s="40" t="s">
        <v>180</v>
      </c>
      <c r="D388" s="41" t="s">
        <v>180</v>
      </c>
      <c r="E388" s="77" t="s">
        <v>180</v>
      </c>
      <c r="F388" s="77" t="s">
        <v>255</v>
      </c>
      <c r="G388" s="78" t="s">
        <v>62</v>
      </c>
      <c r="H388" s="79" t="s">
        <v>144</v>
      </c>
      <c r="I388" s="68">
        <f>I389</f>
        <v>8.5</v>
      </c>
      <c r="J388" s="205">
        <f t="shared" si="64"/>
        <v>0</v>
      </c>
      <c r="K388" s="63">
        <f t="shared" si="64"/>
        <v>8.5</v>
      </c>
      <c r="L388" s="63">
        <f t="shared" si="64"/>
        <v>8.5</v>
      </c>
    </row>
    <row r="389" spans="1:12" s="23" customFormat="1" ht="25.5">
      <c r="A389" s="232" t="s">
        <v>145</v>
      </c>
      <c r="B389" s="222">
        <v>331</v>
      </c>
      <c r="C389" s="40" t="s">
        <v>180</v>
      </c>
      <c r="D389" s="41" t="s">
        <v>180</v>
      </c>
      <c r="E389" s="77" t="s">
        <v>180</v>
      </c>
      <c r="F389" s="77" t="s">
        <v>255</v>
      </c>
      <c r="G389" s="78" t="s">
        <v>62</v>
      </c>
      <c r="H389" s="79" t="s">
        <v>146</v>
      </c>
      <c r="I389" s="68">
        <v>8.5</v>
      </c>
      <c r="J389" s="205"/>
      <c r="K389" s="46">
        <f>I389+J389</f>
        <v>8.5</v>
      </c>
      <c r="L389" s="46">
        <f>J389+K389</f>
        <v>8.5</v>
      </c>
    </row>
    <row r="390" spans="1:12" s="23" customFormat="1" ht="12.75">
      <c r="A390" s="226" t="s">
        <v>112</v>
      </c>
      <c r="B390" s="59" t="s">
        <v>218</v>
      </c>
      <c r="C390" s="39" t="s">
        <v>181</v>
      </c>
      <c r="D390" s="58"/>
      <c r="E390" s="77"/>
      <c r="F390" s="77"/>
      <c r="G390" s="78"/>
      <c r="H390" s="79"/>
      <c r="I390" s="68">
        <f>I391</f>
        <v>261.5</v>
      </c>
      <c r="J390" s="205">
        <f aca="true" t="shared" si="65" ref="J390:L393">J391</f>
        <v>0</v>
      </c>
      <c r="K390" s="63">
        <f t="shared" si="65"/>
        <v>261.5</v>
      </c>
      <c r="L390" s="63">
        <f t="shared" si="65"/>
        <v>257.7</v>
      </c>
    </row>
    <row r="391" spans="1:12" s="23" customFormat="1" ht="12.75">
      <c r="A391" s="226" t="s">
        <v>198</v>
      </c>
      <c r="B391" s="59" t="s">
        <v>218</v>
      </c>
      <c r="C391" s="39" t="s">
        <v>181</v>
      </c>
      <c r="D391" s="58" t="s">
        <v>175</v>
      </c>
      <c r="E391" s="77"/>
      <c r="F391" s="77"/>
      <c r="G391" s="78"/>
      <c r="H391" s="79"/>
      <c r="I391" s="68">
        <f>I392</f>
        <v>261.5</v>
      </c>
      <c r="J391" s="205">
        <f t="shared" si="65"/>
        <v>0</v>
      </c>
      <c r="K391" s="63">
        <f t="shared" si="65"/>
        <v>261.5</v>
      </c>
      <c r="L391" s="63">
        <f t="shared" si="65"/>
        <v>257.7</v>
      </c>
    </row>
    <row r="392" spans="1:12" s="20" customFormat="1" ht="38.25">
      <c r="A392" s="227" t="s">
        <v>52</v>
      </c>
      <c r="B392" s="59" t="s">
        <v>218</v>
      </c>
      <c r="C392" s="39" t="s">
        <v>181</v>
      </c>
      <c r="D392" s="58" t="s">
        <v>175</v>
      </c>
      <c r="E392" s="73" t="s">
        <v>175</v>
      </c>
      <c r="F392" s="73" t="s">
        <v>256</v>
      </c>
      <c r="G392" s="74" t="s">
        <v>257</v>
      </c>
      <c r="H392" s="76"/>
      <c r="I392" s="45">
        <f>I393</f>
        <v>261.5</v>
      </c>
      <c r="J392" s="83">
        <f t="shared" si="65"/>
        <v>0</v>
      </c>
      <c r="K392" s="46">
        <f t="shared" si="65"/>
        <v>261.5</v>
      </c>
      <c r="L392" s="46">
        <f t="shared" si="65"/>
        <v>257.7</v>
      </c>
    </row>
    <row r="393" spans="1:12" s="20" customFormat="1" ht="25.5">
      <c r="A393" s="231" t="s">
        <v>47</v>
      </c>
      <c r="B393" s="59" t="s">
        <v>218</v>
      </c>
      <c r="C393" s="39" t="s">
        <v>181</v>
      </c>
      <c r="D393" s="58" t="s">
        <v>175</v>
      </c>
      <c r="E393" s="73" t="s">
        <v>175</v>
      </c>
      <c r="F393" s="73" t="s">
        <v>258</v>
      </c>
      <c r="G393" s="74" t="s">
        <v>257</v>
      </c>
      <c r="H393" s="76"/>
      <c r="I393" s="45">
        <f>I394</f>
        <v>261.5</v>
      </c>
      <c r="J393" s="83">
        <f t="shared" si="65"/>
        <v>0</v>
      </c>
      <c r="K393" s="46">
        <f t="shared" si="65"/>
        <v>261.5</v>
      </c>
      <c r="L393" s="46">
        <f t="shared" si="65"/>
        <v>257.7</v>
      </c>
    </row>
    <row r="394" spans="1:12" s="23" customFormat="1" ht="12.75">
      <c r="A394" s="227" t="s">
        <v>48</v>
      </c>
      <c r="B394" s="59" t="s">
        <v>218</v>
      </c>
      <c r="C394" s="39" t="s">
        <v>181</v>
      </c>
      <c r="D394" s="58" t="s">
        <v>175</v>
      </c>
      <c r="E394" s="73" t="s">
        <v>175</v>
      </c>
      <c r="F394" s="73" t="s">
        <v>258</v>
      </c>
      <c r="G394" s="74" t="s">
        <v>57</v>
      </c>
      <c r="H394" s="76"/>
      <c r="I394" s="45">
        <f>I395+I399+I397</f>
        <v>261.5</v>
      </c>
      <c r="J394" s="45">
        <f>J395+J399+J397</f>
        <v>0</v>
      </c>
      <c r="K394" s="46">
        <f>K395+K399+K397</f>
        <v>261.5</v>
      </c>
      <c r="L394" s="46">
        <f>L395+L399+L397</f>
        <v>257.7</v>
      </c>
    </row>
    <row r="395" spans="1:12" s="23" customFormat="1" ht="25.5">
      <c r="A395" s="227" t="s">
        <v>143</v>
      </c>
      <c r="B395" s="59" t="s">
        <v>218</v>
      </c>
      <c r="C395" s="39" t="s">
        <v>181</v>
      </c>
      <c r="D395" s="58" t="s">
        <v>175</v>
      </c>
      <c r="E395" s="42" t="s">
        <v>175</v>
      </c>
      <c r="F395" s="42" t="s">
        <v>258</v>
      </c>
      <c r="G395" s="74" t="s">
        <v>57</v>
      </c>
      <c r="H395" s="44" t="s">
        <v>144</v>
      </c>
      <c r="I395" s="68">
        <f>I396</f>
        <v>157</v>
      </c>
      <c r="J395" s="205">
        <f>J396</f>
        <v>0</v>
      </c>
      <c r="K395" s="63">
        <f>K396</f>
        <v>157</v>
      </c>
      <c r="L395" s="63">
        <f>L396</f>
        <v>156.4</v>
      </c>
    </row>
    <row r="396" spans="1:12" s="23" customFormat="1" ht="25.5">
      <c r="A396" s="227" t="s">
        <v>145</v>
      </c>
      <c r="B396" s="59" t="s">
        <v>218</v>
      </c>
      <c r="C396" s="39" t="s">
        <v>181</v>
      </c>
      <c r="D396" s="58" t="s">
        <v>175</v>
      </c>
      <c r="E396" s="42" t="s">
        <v>175</v>
      </c>
      <c r="F396" s="42" t="s">
        <v>258</v>
      </c>
      <c r="G396" s="74" t="s">
        <v>57</v>
      </c>
      <c r="H396" s="44" t="s">
        <v>146</v>
      </c>
      <c r="I396" s="68">
        <v>157</v>
      </c>
      <c r="J396" s="205">
        <v>0</v>
      </c>
      <c r="K396" s="46">
        <f>I396+J396</f>
        <v>157</v>
      </c>
      <c r="L396" s="46">
        <v>156.4</v>
      </c>
    </row>
    <row r="397" spans="1:12" s="23" customFormat="1" ht="12.75">
      <c r="A397" s="227" t="s">
        <v>147</v>
      </c>
      <c r="B397" s="59" t="s">
        <v>218</v>
      </c>
      <c r="C397" s="39" t="s">
        <v>181</v>
      </c>
      <c r="D397" s="58" t="s">
        <v>175</v>
      </c>
      <c r="E397" s="42" t="s">
        <v>175</v>
      </c>
      <c r="F397" s="42" t="s">
        <v>258</v>
      </c>
      <c r="G397" s="74" t="s">
        <v>57</v>
      </c>
      <c r="H397" s="44" t="s">
        <v>148</v>
      </c>
      <c r="I397" s="68">
        <f>I398</f>
        <v>4.5</v>
      </c>
      <c r="J397" s="205">
        <f>J398</f>
        <v>0</v>
      </c>
      <c r="K397" s="46">
        <f>K398</f>
        <v>4.5</v>
      </c>
      <c r="L397" s="46">
        <f>L398</f>
        <v>1.3</v>
      </c>
    </row>
    <row r="398" spans="1:12" s="23" customFormat="1" ht="25.5">
      <c r="A398" s="227" t="s">
        <v>313</v>
      </c>
      <c r="B398" s="59" t="s">
        <v>218</v>
      </c>
      <c r="C398" s="39" t="s">
        <v>181</v>
      </c>
      <c r="D398" s="58" t="s">
        <v>175</v>
      </c>
      <c r="E398" s="42" t="s">
        <v>175</v>
      </c>
      <c r="F398" s="42" t="s">
        <v>258</v>
      </c>
      <c r="G398" s="74" t="s">
        <v>57</v>
      </c>
      <c r="H398" s="44" t="s">
        <v>314</v>
      </c>
      <c r="I398" s="68">
        <v>4.5</v>
      </c>
      <c r="J398" s="205">
        <v>0</v>
      </c>
      <c r="K398" s="46">
        <v>4.5</v>
      </c>
      <c r="L398" s="46">
        <v>1.3</v>
      </c>
    </row>
    <row r="399" spans="1:12" s="23" customFormat="1" ht="12.75">
      <c r="A399" s="227" t="s">
        <v>209</v>
      </c>
      <c r="B399" s="59" t="s">
        <v>218</v>
      </c>
      <c r="C399" s="39" t="s">
        <v>181</v>
      </c>
      <c r="D399" s="58" t="s">
        <v>175</v>
      </c>
      <c r="E399" s="42" t="s">
        <v>175</v>
      </c>
      <c r="F399" s="42" t="s">
        <v>258</v>
      </c>
      <c r="G399" s="43" t="s">
        <v>57</v>
      </c>
      <c r="H399" s="44" t="s">
        <v>223</v>
      </c>
      <c r="I399" s="68">
        <f>I400</f>
        <v>100</v>
      </c>
      <c r="J399" s="205">
        <f>J400</f>
        <v>0</v>
      </c>
      <c r="K399" s="63">
        <f>K400</f>
        <v>100</v>
      </c>
      <c r="L399" s="63">
        <f>L400</f>
        <v>100</v>
      </c>
    </row>
    <row r="400" spans="1:12" s="23" customFormat="1" ht="12.75">
      <c r="A400" s="227" t="s">
        <v>162</v>
      </c>
      <c r="B400" s="59" t="s">
        <v>218</v>
      </c>
      <c r="C400" s="39" t="s">
        <v>181</v>
      </c>
      <c r="D400" s="58" t="s">
        <v>175</v>
      </c>
      <c r="E400" s="42" t="s">
        <v>175</v>
      </c>
      <c r="F400" s="42" t="s">
        <v>258</v>
      </c>
      <c r="G400" s="43" t="s">
        <v>57</v>
      </c>
      <c r="H400" s="44" t="s">
        <v>171</v>
      </c>
      <c r="I400" s="68">
        <v>100</v>
      </c>
      <c r="J400" s="205"/>
      <c r="K400" s="46">
        <f>I400+J400</f>
        <v>100</v>
      </c>
      <c r="L400" s="46">
        <f>J400+K400</f>
        <v>100</v>
      </c>
    </row>
    <row r="401" spans="1:12" s="27" customFormat="1" ht="12.75">
      <c r="A401" s="226" t="s">
        <v>185</v>
      </c>
      <c r="B401" s="59" t="s">
        <v>218</v>
      </c>
      <c r="C401" s="39" t="s">
        <v>194</v>
      </c>
      <c r="D401" s="58"/>
      <c r="E401" s="59"/>
      <c r="F401" s="59"/>
      <c r="G401" s="69"/>
      <c r="H401" s="70"/>
      <c r="I401" s="96">
        <f>I402+I407+I442</f>
        <v>13175.7</v>
      </c>
      <c r="J401" s="114">
        <f>J402+J407+J442</f>
        <v>-1382</v>
      </c>
      <c r="K401" s="97">
        <f>K402+K407+K442</f>
        <v>11793.7</v>
      </c>
      <c r="L401" s="97">
        <f>L402+L407+L442</f>
        <v>10509.3</v>
      </c>
    </row>
    <row r="402" spans="1:12" s="20" customFormat="1" ht="12.75">
      <c r="A402" s="226" t="s">
        <v>207</v>
      </c>
      <c r="B402" s="59" t="s">
        <v>218</v>
      </c>
      <c r="C402" s="39" t="s">
        <v>194</v>
      </c>
      <c r="D402" s="58" t="s">
        <v>175</v>
      </c>
      <c r="E402" s="59"/>
      <c r="F402" s="59"/>
      <c r="G402" s="69"/>
      <c r="H402" s="70"/>
      <c r="I402" s="96">
        <f>I403</f>
        <v>3284</v>
      </c>
      <c r="J402" s="114">
        <f aca="true" t="shared" si="66" ref="J402:L405">J403</f>
        <v>0</v>
      </c>
      <c r="K402" s="97">
        <f t="shared" si="66"/>
        <v>3284</v>
      </c>
      <c r="L402" s="97">
        <f t="shared" si="66"/>
        <v>3283.2</v>
      </c>
    </row>
    <row r="403" spans="1:12" s="20" customFormat="1" ht="25.5">
      <c r="A403" s="227" t="s">
        <v>70</v>
      </c>
      <c r="B403" s="59" t="s">
        <v>218</v>
      </c>
      <c r="C403" s="39" t="s">
        <v>194</v>
      </c>
      <c r="D403" s="58" t="s">
        <v>175</v>
      </c>
      <c r="E403" s="42" t="s">
        <v>36</v>
      </c>
      <c r="F403" s="42" t="s">
        <v>256</v>
      </c>
      <c r="G403" s="43" t="s">
        <v>257</v>
      </c>
      <c r="H403" s="44"/>
      <c r="I403" s="45">
        <f>I404</f>
        <v>3284</v>
      </c>
      <c r="J403" s="83">
        <f t="shared" si="66"/>
        <v>0</v>
      </c>
      <c r="K403" s="46">
        <f t="shared" si="66"/>
        <v>3284</v>
      </c>
      <c r="L403" s="46">
        <f t="shared" si="66"/>
        <v>3283.2</v>
      </c>
    </row>
    <row r="404" spans="1:12" s="20" customFormat="1" ht="12.75">
      <c r="A404" s="227" t="s">
        <v>44</v>
      </c>
      <c r="B404" s="59" t="s">
        <v>218</v>
      </c>
      <c r="C404" s="39" t="s">
        <v>194</v>
      </c>
      <c r="D404" s="58" t="s">
        <v>175</v>
      </c>
      <c r="E404" s="77" t="s">
        <v>36</v>
      </c>
      <c r="F404" s="42" t="s">
        <v>256</v>
      </c>
      <c r="G404" s="43" t="s">
        <v>71</v>
      </c>
      <c r="H404" s="44"/>
      <c r="I404" s="45">
        <f>I405</f>
        <v>3284</v>
      </c>
      <c r="J404" s="83">
        <f t="shared" si="66"/>
        <v>0</v>
      </c>
      <c r="K404" s="46">
        <f t="shared" si="66"/>
        <v>3284</v>
      </c>
      <c r="L404" s="46">
        <f t="shared" si="66"/>
        <v>3283.2</v>
      </c>
    </row>
    <row r="405" spans="1:12" s="20" customFormat="1" ht="12.75">
      <c r="A405" s="227" t="s">
        <v>147</v>
      </c>
      <c r="B405" s="59" t="s">
        <v>218</v>
      </c>
      <c r="C405" s="39" t="s">
        <v>194</v>
      </c>
      <c r="D405" s="58" t="s">
        <v>175</v>
      </c>
      <c r="E405" s="42" t="s">
        <v>36</v>
      </c>
      <c r="F405" s="42" t="s">
        <v>256</v>
      </c>
      <c r="G405" s="43" t="s">
        <v>71</v>
      </c>
      <c r="H405" s="44" t="s">
        <v>148</v>
      </c>
      <c r="I405" s="45">
        <f>I406</f>
        <v>3284</v>
      </c>
      <c r="J405" s="83">
        <f t="shared" si="66"/>
        <v>0</v>
      </c>
      <c r="K405" s="46">
        <f t="shared" si="66"/>
        <v>3284</v>
      </c>
      <c r="L405" s="46">
        <f t="shared" si="66"/>
        <v>3283.2</v>
      </c>
    </row>
    <row r="406" spans="1:12" s="24" customFormat="1" ht="25.5">
      <c r="A406" s="227" t="s">
        <v>149</v>
      </c>
      <c r="B406" s="59" t="s">
        <v>218</v>
      </c>
      <c r="C406" s="39" t="s">
        <v>194</v>
      </c>
      <c r="D406" s="58" t="s">
        <v>175</v>
      </c>
      <c r="E406" s="77" t="s">
        <v>36</v>
      </c>
      <c r="F406" s="42" t="s">
        <v>256</v>
      </c>
      <c r="G406" s="43" t="s">
        <v>71</v>
      </c>
      <c r="H406" s="44" t="s">
        <v>150</v>
      </c>
      <c r="I406" s="45">
        <v>3284</v>
      </c>
      <c r="J406" s="83">
        <v>0</v>
      </c>
      <c r="K406" s="46">
        <f>I406+J406</f>
        <v>3284</v>
      </c>
      <c r="L406" s="46">
        <v>3283.2</v>
      </c>
    </row>
    <row r="407" spans="1:12" s="27" customFormat="1" ht="12.75">
      <c r="A407" s="226" t="s">
        <v>204</v>
      </c>
      <c r="B407" s="59" t="s">
        <v>218</v>
      </c>
      <c r="C407" s="39" t="s">
        <v>194</v>
      </c>
      <c r="D407" s="58" t="s">
        <v>178</v>
      </c>
      <c r="E407" s="80"/>
      <c r="F407" s="80"/>
      <c r="G407" s="81"/>
      <c r="H407" s="82"/>
      <c r="I407" s="97">
        <f>I408+I418+I428+I438</f>
        <v>9854.7</v>
      </c>
      <c r="J407" s="114">
        <f>J408+J418+J428+J438</f>
        <v>-1345</v>
      </c>
      <c r="K407" s="97">
        <f>K408+K418+K428+K438</f>
        <v>8509.7</v>
      </c>
      <c r="L407" s="97">
        <f>L408+L418+L428+L438</f>
        <v>7226.1</v>
      </c>
    </row>
    <row r="408" spans="1:12" s="27" customFormat="1" ht="51">
      <c r="A408" s="231" t="s">
        <v>38</v>
      </c>
      <c r="B408" s="59" t="s">
        <v>218</v>
      </c>
      <c r="C408" s="39" t="s">
        <v>194</v>
      </c>
      <c r="D408" s="58" t="s">
        <v>178</v>
      </c>
      <c r="E408" s="73" t="s">
        <v>177</v>
      </c>
      <c r="F408" s="73" t="s">
        <v>256</v>
      </c>
      <c r="G408" s="74" t="s">
        <v>257</v>
      </c>
      <c r="H408" s="76"/>
      <c r="I408" s="97">
        <f>I415+I409+I412</f>
        <v>11</v>
      </c>
      <c r="J408" s="114">
        <f>J415+J409+J412</f>
        <v>0</v>
      </c>
      <c r="K408" s="97">
        <f>K415+K409+K412</f>
        <v>11</v>
      </c>
      <c r="L408" s="97">
        <f>L415+L409+L412</f>
        <v>7.3</v>
      </c>
    </row>
    <row r="409" spans="1:12" s="27" customFormat="1" ht="38.25">
      <c r="A409" s="231" t="s">
        <v>334</v>
      </c>
      <c r="B409" s="59" t="s">
        <v>218</v>
      </c>
      <c r="C409" s="39" t="s">
        <v>194</v>
      </c>
      <c r="D409" s="58" t="s">
        <v>178</v>
      </c>
      <c r="E409" s="73" t="s">
        <v>177</v>
      </c>
      <c r="F409" s="73" t="s">
        <v>256</v>
      </c>
      <c r="G409" s="74" t="s">
        <v>335</v>
      </c>
      <c r="H409" s="76"/>
      <c r="I409" s="97">
        <f aca="true" t="shared" si="67" ref="I409:L410">I410</f>
        <v>6</v>
      </c>
      <c r="J409" s="114">
        <f t="shared" si="67"/>
        <v>0</v>
      </c>
      <c r="K409" s="97">
        <f t="shared" si="67"/>
        <v>6</v>
      </c>
      <c r="L409" s="97">
        <f t="shared" si="67"/>
        <v>6</v>
      </c>
    </row>
    <row r="410" spans="1:12" s="27" customFormat="1" ht="12.75">
      <c r="A410" s="227" t="s">
        <v>147</v>
      </c>
      <c r="B410" s="59" t="s">
        <v>218</v>
      </c>
      <c r="C410" s="39" t="s">
        <v>194</v>
      </c>
      <c r="D410" s="58" t="s">
        <v>178</v>
      </c>
      <c r="E410" s="42" t="s">
        <v>177</v>
      </c>
      <c r="F410" s="42" t="s">
        <v>256</v>
      </c>
      <c r="G410" s="43" t="s">
        <v>335</v>
      </c>
      <c r="H410" s="44" t="s">
        <v>148</v>
      </c>
      <c r="I410" s="97">
        <f t="shared" si="67"/>
        <v>6</v>
      </c>
      <c r="J410" s="114">
        <f t="shared" si="67"/>
        <v>0</v>
      </c>
      <c r="K410" s="97">
        <f t="shared" si="67"/>
        <v>6</v>
      </c>
      <c r="L410" s="97">
        <f t="shared" si="67"/>
        <v>6</v>
      </c>
    </row>
    <row r="411" spans="1:12" s="27" customFormat="1" ht="25.5">
      <c r="A411" s="227" t="s">
        <v>149</v>
      </c>
      <c r="B411" s="59" t="s">
        <v>218</v>
      </c>
      <c r="C411" s="39" t="s">
        <v>194</v>
      </c>
      <c r="D411" s="58" t="s">
        <v>178</v>
      </c>
      <c r="E411" s="42" t="s">
        <v>177</v>
      </c>
      <c r="F411" s="42" t="s">
        <v>256</v>
      </c>
      <c r="G411" s="43" t="s">
        <v>335</v>
      </c>
      <c r="H411" s="44" t="s">
        <v>150</v>
      </c>
      <c r="I411" s="97">
        <v>6</v>
      </c>
      <c r="J411" s="114">
        <v>0</v>
      </c>
      <c r="K411" s="97">
        <f>I411+J411</f>
        <v>6</v>
      </c>
      <c r="L411" s="97">
        <f>J411+K411</f>
        <v>6</v>
      </c>
    </row>
    <row r="412" spans="1:12" s="50" customFormat="1" ht="25.5">
      <c r="A412" s="227" t="s">
        <v>359</v>
      </c>
      <c r="B412" s="59" t="s">
        <v>218</v>
      </c>
      <c r="C412" s="39" t="s">
        <v>194</v>
      </c>
      <c r="D412" s="58" t="s">
        <v>178</v>
      </c>
      <c r="E412" s="42" t="s">
        <v>177</v>
      </c>
      <c r="F412" s="42" t="s">
        <v>256</v>
      </c>
      <c r="G412" s="43" t="s">
        <v>358</v>
      </c>
      <c r="H412" s="44"/>
      <c r="I412" s="97">
        <f aca="true" t="shared" si="68" ref="I412:L413">I413</f>
        <v>0</v>
      </c>
      <c r="J412" s="114">
        <f t="shared" si="68"/>
        <v>0</v>
      </c>
      <c r="K412" s="97">
        <f t="shared" si="68"/>
        <v>0</v>
      </c>
      <c r="L412" s="97">
        <f t="shared" si="68"/>
        <v>0</v>
      </c>
    </row>
    <row r="413" spans="1:12" s="50" customFormat="1" ht="12.75">
      <c r="A413" s="227" t="s">
        <v>147</v>
      </c>
      <c r="B413" s="59" t="s">
        <v>218</v>
      </c>
      <c r="C413" s="39" t="s">
        <v>194</v>
      </c>
      <c r="D413" s="58" t="s">
        <v>178</v>
      </c>
      <c r="E413" s="42" t="s">
        <v>177</v>
      </c>
      <c r="F413" s="42" t="s">
        <v>256</v>
      </c>
      <c r="G413" s="43" t="s">
        <v>358</v>
      </c>
      <c r="H413" s="44" t="s">
        <v>148</v>
      </c>
      <c r="I413" s="97">
        <f t="shared" si="68"/>
        <v>0</v>
      </c>
      <c r="J413" s="114">
        <f t="shared" si="68"/>
        <v>0</v>
      </c>
      <c r="K413" s="97">
        <f t="shared" si="68"/>
        <v>0</v>
      </c>
      <c r="L413" s="97">
        <f t="shared" si="68"/>
        <v>0</v>
      </c>
    </row>
    <row r="414" spans="1:12" s="50" customFormat="1" ht="25.5">
      <c r="A414" s="227" t="s">
        <v>149</v>
      </c>
      <c r="B414" s="59" t="s">
        <v>218</v>
      </c>
      <c r="C414" s="39" t="s">
        <v>194</v>
      </c>
      <c r="D414" s="58" t="s">
        <v>178</v>
      </c>
      <c r="E414" s="42" t="s">
        <v>177</v>
      </c>
      <c r="F414" s="42" t="s">
        <v>256</v>
      </c>
      <c r="G414" s="43" t="s">
        <v>358</v>
      </c>
      <c r="H414" s="44" t="s">
        <v>150</v>
      </c>
      <c r="I414" s="97">
        <v>0</v>
      </c>
      <c r="J414" s="114">
        <v>0</v>
      </c>
      <c r="K414" s="97">
        <f>J414+I414</f>
        <v>0</v>
      </c>
      <c r="L414" s="97">
        <f>K414+J414</f>
        <v>0</v>
      </c>
    </row>
    <row r="415" spans="1:12" s="20" customFormat="1" ht="38.25">
      <c r="A415" s="227" t="s">
        <v>259</v>
      </c>
      <c r="B415" s="59" t="s">
        <v>218</v>
      </c>
      <c r="C415" s="39" t="s">
        <v>194</v>
      </c>
      <c r="D415" s="58" t="s">
        <v>178</v>
      </c>
      <c r="E415" s="66" t="s">
        <v>177</v>
      </c>
      <c r="F415" s="66" t="s">
        <v>256</v>
      </c>
      <c r="G415" s="43" t="s">
        <v>260</v>
      </c>
      <c r="H415" s="44"/>
      <c r="I415" s="46">
        <f aca="true" t="shared" si="69" ref="I415:L416">I416</f>
        <v>5</v>
      </c>
      <c r="J415" s="83">
        <f t="shared" si="69"/>
        <v>0</v>
      </c>
      <c r="K415" s="46">
        <f t="shared" si="69"/>
        <v>5</v>
      </c>
      <c r="L415" s="46">
        <f t="shared" si="69"/>
        <v>1.3</v>
      </c>
    </row>
    <row r="416" spans="1:12" s="20" customFormat="1" ht="12.75">
      <c r="A416" s="227" t="s">
        <v>147</v>
      </c>
      <c r="B416" s="59" t="s">
        <v>218</v>
      </c>
      <c r="C416" s="39" t="s">
        <v>194</v>
      </c>
      <c r="D416" s="58" t="s">
        <v>178</v>
      </c>
      <c r="E416" s="42" t="s">
        <v>177</v>
      </c>
      <c r="F416" s="42" t="s">
        <v>256</v>
      </c>
      <c r="G416" s="43" t="s">
        <v>260</v>
      </c>
      <c r="H416" s="44" t="s">
        <v>148</v>
      </c>
      <c r="I416" s="46">
        <f t="shared" si="69"/>
        <v>5</v>
      </c>
      <c r="J416" s="83">
        <f t="shared" si="69"/>
        <v>0</v>
      </c>
      <c r="K416" s="46">
        <f t="shared" si="69"/>
        <v>5</v>
      </c>
      <c r="L416" s="46">
        <f t="shared" si="69"/>
        <v>1.3</v>
      </c>
    </row>
    <row r="417" spans="1:12" s="20" customFormat="1" ht="25.5">
      <c r="A417" s="227" t="s">
        <v>149</v>
      </c>
      <c r="B417" s="59" t="s">
        <v>218</v>
      </c>
      <c r="C417" s="39" t="s">
        <v>194</v>
      </c>
      <c r="D417" s="58" t="s">
        <v>178</v>
      </c>
      <c r="E417" s="42" t="s">
        <v>177</v>
      </c>
      <c r="F417" s="42" t="s">
        <v>256</v>
      </c>
      <c r="G417" s="43" t="s">
        <v>260</v>
      </c>
      <c r="H417" s="44" t="s">
        <v>150</v>
      </c>
      <c r="I417" s="46">
        <v>5</v>
      </c>
      <c r="J417" s="83"/>
      <c r="K417" s="46">
        <f>I417+J417</f>
        <v>5</v>
      </c>
      <c r="L417" s="46">
        <v>1.3</v>
      </c>
    </row>
    <row r="418" spans="1:12" s="20" customFormat="1" ht="25.5">
      <c r="A418" s="243" t="s">
        <v>73</v>
      </c>
      <c r="B418" s="69" t="s">
        <v>218</v>
      </c>
      <c r="C418" s="39" t="s">
        <v>194</v>
      </c>
      <c r="D418" s="58" t="s">
        <v>178</v>
      </c>
      <c r="E418" s="42" t="s">
        <v>181</v>
      </c>
      <c r="F418" s="42" t="s">
        <v>256</v>
      </c>
      <c r="G418" s="43" t="s">
        <v>257</v>
      </c>
      <c r="H418" s="44"/>
      <c r="I418" s="46">
        <f>I425+I421+I424</f>
        <v>1441.1</v>
      </c>
      <c r="J418" s="83">
        <f>J425+J421+J424</f>
        <v>0</v>
      </c>
      <c r="K418" s="46">
        <f>K425+K421+K424</f>
        <v>1441.1</v>
      </c>
      <c r="L418" s="46">
        <f>L425+L421+L424</f>
        <v>274</v>
      </c>
    </row>
    <row r="419" spans="1:12" s="20" customFormat="1" ht="38.25">
      <c r="A419" s="253" t="s">
        <v>383</v>
      </c>
      <c r="B419" s="69" t="s">
        <v>218</v>
      </c>
      <c r="C419" s="39" t="s">
        <v>194</v>
      </c>
      <c r="D419" s="58" t="s">
        <v>178</v>
      </c>
      <c r="E419" s="42" t="s">
        <v>181</v>
      </c>
      <c r="F419" s="42" t="s">
        <v>256</v>
      </c>
      <c r="G419" s="43" t="s">
        <v>365</v>
      </c>
      <c r="H419" s="44"/>
      <c r="I419" s="46">
        <f aca="true" t="shared" si="70" ref="I419:L420">I420</f>
        <v>436.6</v>
      </c>
      <c r="J419" s="83">
        <f t="shared" si="70"/>
        <v>0</v>
      </c>
      <c r="K419" s="46">
        <f t="shared" si="70"/>
        <v>436.6</v>
      </c>
      <c r="L419" s="46">
        <f t="shared" si="70"/>
        <v>0</v>
      </c>
    </row>
    <row r="420" spans="1:12" s="20" customFormat="1" ht="12.75">
      <c r="A420" s="243" t="s">
        <v>147</v>
      </c>
      <c r="B420" s="69" t="s">
        <v>218</v>
      </c>
      <c r="C420" s="39" t="s">
        <v>194</v>
      </c>
      <c r="D420" s="58" t="s">
        <v>178</v>
      </c>
      <c r="E420" s="42" t="s">
        <v>181</v>
      </c>
      <c r="F420" s="42" t="s">
        <v>256</v>
      </c>
      <c r="G420" s="43" t="s">
        <v>365</v>
      </c>
      <c r="H420" s="44" t="s">
        <v>148</v>
      </c>
      <c r="I420" s="45">
        <f t="shared" si="70"/>
        <v>436.6</v>
      </c>
      <c r="J420" s="83">
        <f t="shared" si="70"/>
        <v>0</v>
      </c>
      <c r="K420" s="46">
        <f t="shared" si="70"/>
        <v>436.6</v>
      </c>
      <c r="L420" s="46">
        <f t="shared" si="70"/>
        <v>0</v>
      </c>
    </row>
    <row r="421" spans="1:12" s="20" customFormat="1" ht="25.5">
      <c r="A421" s="243" t="s">
        <v>149</v>
      </c>
      <c r="B421" s="69" t="s">
        <v>218</v>
      </c>
      <c r="C421" s="39" t="s">
        <v>194</v>
      </c>
      <c r="D421" s="58" t="s">
        <v>178</v>
      </c>
      <c r="E421" s="42" t="s">
        <v>181</v>
      </c>
      <c r="F421" s="42" t="s">
        <v>256</v>
      </c>
      <c r="G421" s="43" t="s">
        <v>365</v>
      </c>
      <c r="H421" s="44" t="s">
        <v>150</v>
      </c>
      <c r="I421" s="45">
        <v>436.6</v>
      </c>
      <c r="J421" s="83">
        <v>0</v>
      </c>
      <c r="K421" s="46">
        <v>436.6</v>
      </c>
      <c r="L421" s="46">
        <v>0</v>
      </c>
    </row>
    <row r="422" spans="1:12" s="20" customFormat="1" ht="25.5">
      <c r="A422" s="227" t="s">
        <v>359</v>
      </c>
      <c r="B422" s="59" t="s">
        <v>218</v>
      </c>
      <c r="C422" s="39" t="s">
        <v>194</v>
      </c>
      <c r="D422" s="58" t="s">
        <v>178</v>
      </c>
      <c r="E422" s="42" t="s">
        <v>181</v>
      </c>
      <c r="F422" s="42" t="s">
        <v>256</v>
      </c>
      <c r="G422" s="43" t="s">
        <v>358</v>
      </c>
      <c r="H422" s="44"/>
      <c r="I422" s="45">
        <f aca="true" t="shared" si="71" ref="I422:L423">I423</f>
        <v>512.5</v>
      </c>
      <c r="J422" s="83">
        <f t="shared" si="71"/>
        <v>0</v>
      </c>
      <c r="K422" s="46">
        <f t="shared" si="71"/>
        <v>512.5</v>
      </c>
      <c r="L422" s="46">
        <f t="shared" si="71"/>
        <v>137</v>
      </c>
    </row>
    <row r="423" spans="1:12" s="20" customFormat="1" ht="12.75">
      <c r="A423" s="227" t="s">
        <v>147</v>
      </c>
      <c r="B423" s="59" t="s">
        <v>218</v>
      </c>
      <c r="C423" s="39" t="s">
        <v>194</v>
      </c>
      <c r="D423" s="58" t="s">
        <v>178</v>
      </c>
      <c r="E423" s="42" t="s">
        <v>181</v>
      </c>
      <c r="F423" s="42" t="s">
        <v>256</v>
      </c>
      <c r="G423" s="43" t="s">
        <v>358</v>
      </c>
      <c r="H423" s="44" t="s">
        <v>148</v>
      </c>
      <c r="I423" s="45">
        <f t="shared" si="71"/>
        <v>512.5</v>
      </c>
      <c r="J423" s="83">
        <f t="shared" si="71"/>
        <v>0</v>
      </c>
      <c r="K423" s="46">
        <f t="shared" si="71"/>
        <v>512.5</v>
      </c>
      <c r="L423" s="46">
        <f t="shared" si="71"/>
        <v>137</v>
      </c>
    </row>
    <row r="424" spans="1:12" s="20" customFormat="1" ht="25.5">
      <c r="A424" s="227" t="s">
        <v>149</v>
      </c>
      <c r="B424" s="59" t="s">
        <v>218</v>
      </c>
      <c r="C424" s="39" t="s">
        <v>194</v>
      </c>
      <c r="D424" s="58" t="s">
        <v>178</v>
      </c>
      <c r="E424" s="42" t="s">
        <v>181</v>
      </c>
      <c r="F424" s="42" t="s">
        <v>256</v>
      </c>
      <c r="G424" s="43" t="s">
        <v>358</v>
      </c>
      <c r="H424" s="44" t="s">
        <v>150</v>
      </c>
      <c r="I424" s="45">
        <v>512.5</v>
      </c>
      <c r="J424" s="83">
        <v>0</v>
      </c>
      <c r="K424" s="46">
        <v>512.5</v>
      </c>
      <c r="L424" s="46">
        <v>137</v>
      </c>
    </row>
    <row r="425" spans="1:12" s="20" customFormat="1" ht="12.75">
      <c r="A425" s="227" t="s">
        <v>75</v>
      </c>
      <c r="B425" s="69" t="s">
        <v>218</v>
      </c>
      <c r="C425" s="39" t="s">
        <v>194</v>
      </c>
      <c r="D425" s="58" t="s">
        <v>178</v>
      </c>
      <c r="E425" s="42" t="s">
        <v>181</v>
      </c>
      <c r="F425" s="42" t="s">
        <v>256</v>
      </c>
      <c r="G425" s="43" t="s">
        <v>74</v>
      </c>
      <c r="H425" s="44"/>
      <c r="I425" s="46">
        <f aca="true" t="shared" si="72" ref="I425:L426">I426</f>
        <v>492</v>
      </c>
      <c r="J425" s="45">
        <f t="shared" si="72"/>
        <v>0</v>
      </c>
      <c r="K425" s="46">
        <f t="shared" si="72"/>
        <v>492</v>
      </c>
      <c r="L425" s="46">
        <f t="shared" si="72"/>
        <v>137</v>
      </c>
    </row>
    <row r="426" spans="1:12" s="20" customFormat="1" ht="12.75">
      <c r="A426" s="227" t="s">
        <v>147</v>
      </c>
      <c r="B426" s="59" t="s">
        <v>218</v>
      </c>
      <c r="C426" s="39" t="s">
        <v>194</v>
      </c>
      <c r="D426" s="58" t="s">
        <v>178</v>
      </c>
      <c r="E426" s="42" t="s">
        <v>181</v>
      </c>
      <c r="F426" s="42" t="s">
        <v>256</v>
      </c>
      <c r="G426" s="43" t="s">
        <v>74</v>
      </c>
      <c r="H426" s="44" t="s">
        <v>148</v>
      </c>
      <c r="I426" s="46">
        <f t="shared" si="72"/>
        <v>492</v>
      </c>
      <c r="J426" s="45">
        <f t="shared" si="72"/>
        <v>0</v>
      </c>
      <c r="K426" s="46">
        <f t="shared" si="72"/>
        <v>492</v>
      </c>
      <c r="L426" s="46">
        <f t="shared" si="72"/>
        <v>137</v>
      </c>
    </row>
    <row r="427" spans="1:12" s="20" customFormat="1" ht="25.5">
      <c r="A427" s="227" t="s">
        <v>149</v>
      </c>
      <c r="B427" s="59" t="s">
        <v>218</v>
      </c>
      <c r="C427" s="39" t="s">
        <v>194</v>
      </c>
      <c r="D427" s="58" t="s">
        <v>178</v>
      </c>
      <c r="E427" s="42" t="s">
        <v>181</v>
      </c>
      <c r="F427" s="42" t="s">
        <v>256</v>
      </c>
      <c r="G427" s="43" t="s">
        <v>74</v>
      </c>
      <c r="H427" s="44" t="s">
        <v>150</v>
      </c>
      <c r="I427" s="46">
        <v>492</v>
      </c>
      <c r="J427" s="45"/>
      <c r="K427" s="46">
        <f>I427+J427</f>
        <v>492</v>
      </c>
      <c r="L427" s="46">
        <v>137</v>
      </c>
    </row>
    <row r="428" spans="1:12" s="20" customFormat="1" ht="38.25">
      <c r="A428" s="243" t="s">
        <v>76</v>
      </c>
      <c r="B428" s="69" t="s">
        <v>218</v>
      </c>
      <c r="C428" s="39" t="s">
        <v>194</v>
      </c>
      <c r="D428" s="58" t="s">
        <v>178</v>
      </c>
      <c r="E428" s="42" t="s">
        <v>192</v>
      </c>
      <c r="F428" s="42" t="s">
        <v>256</v>
      </c>
      <c r="G428" s="43" t="s">
        <v>257</v>
      </c>
      <c r="H428" s="44"/>
      <c r="I428" s="46">
        <f>I435+I432+I429</f>
        <v>8274.5</v>
      </c>
      <c r="J428" s="45">
        <f>J435+J432+J429</f>
        <v>-1345</v>
      </c>
      <c r="K428" s="46">
        <f>K435+K432+K429</f>
        <v>6929.5</v>
      </c>
      <c r="L428" s="46">
        <f>L435+L432+L429</f>
        <v>6912.1</v>
      </c>
    </row>
    <row r="429" spans="1:12" s="20" customFormat="1" ht="38.25">
      <c r="A429" s="253" t="s">
        <v>384</v>
      </c>
      <c r="B429" s="69" t="s">
        <v>218</v>
      </c>
      <c r="C429" s="39" t="s">
        <v>194</v>
      </c>
      <c r="D429" s="58" t="s">
        <v>178</v>
      </c>
      <c r="E429" s="42" t="s">
        <v>192</v>
      </c>
      <c r="F429" s="42" t="s">
        <v>256</v>
      </c>
      <c r="G429" s="43" t="s">
        <v>364</v>
      </c>
      <c r="H429" s="44"/>
      <c r="I429" s="46">
        <f aca="true" t="shared" si="73" ref="I429:L430">I430</f>
        <v>4219.5</v>
      </c>
      <c r="J429" s="45">
        <f t="shared" si="73"/>
        <v>-906.4</v>
      </c>
      <c r="K429" s="46">
        <f t="shared" si="73"/>
        <v>3313.1</v>
      </c>
      <c r="L429" s="46">
        <f t="shared" si="73"/>
        <v>3313.1</v>
      </c>
    </row>
    <row r="430" spans="1:12" s="20" customFormat="1" ht="12.75">
      <c r="A430" s="243" t="s">
        <v>147</v>
      </c>
      <c r="B430" s="69" t="s">
        <v>218</v>
      </c>
      <c r="C430" s="39" t="s">
        <v>194</v>
      </c>
      <c r="D430" s="58" t="s">
        <v>178</v>
      </c>
      <c r="E430" s="42" t="s">
        <v>192</v>
      </c>
      <c r="F430" s="42" t="s">
        <v>256</v>
      </c>
      <c r="G430" s="43" t="s">
        <v>364</v>
      </c>
      <c r="H430" s="44" t="s">
        <v>148</v>
      </c>
      <c r="I430" s="46">
        <f t="shared" si="73"/>
        <v>4219.5</v>
      </c>
      <c r="J430" s="45">
        <f t="shared" si="73"/>
        <v>-906.4</v>
      </c>
      <c r="K430" s="46">
        <f t="shared" si="73"/>
        <v>3313.1</v>
      </c>
      <c r="L430" s="46">
        <f t="shared" si="73"/>
        <v>3313.1</v>
      </c>
    </row>
    <row r="431" spans="1:12" s="20" customFormat="1" ht="25.5">
      <c r="A431" s="227" t="s">
        <v>149</v>
      </c>
      <c r="B431" s="69" t="s">
        <v>218</v>
      </c>
      <c r="C431" s="39" t="s">
        <v>194</v>
      </c>
      <c r="D431" s="58" t="s">
        <v>178</v>
      </c>
      <c r="E431" s="42" t="s">
        <v>192</v>
      </c>
      <c r="F431" s="42" t="s">
        <v>256</v>
      </c>
      <c r="G431" s="43" t="s">
        <v>364</v>
      </c>
      <c r="H431" s="44" t="s">
        <v>150</v>
      </c>
      <c r="I431" s="45">
        <v>4219.5</v>
      </c>
      <c r="J431" s="83">
        <v>-906.4</v>
      </c>
      <c r="K431" s="46">
        <f>J431+I431</f>
        <v>3313.1</v>
      </c>
      <c r="L431" s="46">
        <v>3313.1</v>
      </c>
    </row>
    <row r="432" spans="1:12" s="20" customFormat="1" ht="38.25">
      <c r="A432" s="244" t="s">
        <v>360</v>
      </c>
      <c r="B432" s="69" t="s">
        <v>218</v>
      </c>
      <c r="C432" s="39" t="s">
        <v>194</v>
      </c>
      <c r="D432" s="58" t="s">
        <v>178</v>
      </c>
      <c r="E432" s="42" t="s">
        <v>192</v>
      </c>
      <c r="F432" s="42" t="s">
        <v>256</v>
      </c>
      <c r="G432" s="43" t="s">
        <v>355</v>
      </c>
      <c r="H432" s="44"/>
      <c r="I432" s="45">
        <f>I433</f>
        <v>3298</v>
      </c>
      <c r="J432" s="83">
        <f>J434</f>
        <v>-438.6</v>
      </c>
      <c r="K432" s="46">
        <f>K434</f>
        <v>2859.4</v>
      </c>
      <c r="L432" s="46">
        <f>L434</f>
        <v>2859.4</v>
      </c>
    </row>
    <row r="433" spans="1:12" s="20" customFormat="1" ht="12.75">
      <c r="A433" s="227" t="s">
        <v>147</v>
      </c>
      <c r="B433" s="59" t="s">
        <v>218</v>
      </c>
      <c r="C433" s="39" t="s">
        <v>194</v>
      </c>
      <c r="D433" s="58" t="s">
        <v>178</v>
      </c>
      <c r="E433" s="42" t="s">
        <v>192</v>
      </c>
      <c r="F433" s="42" t="s">
        <v>256</v>
      </c>
      <c r="G433" s="43" t="s">
        <v>355</v>
      </c>
      <c r="H433" s="44" t="s">
        <v>148</v>
      </c>
      <c r="I433" s="45">
        <f>I434</f>
        <v>3298</v>
      </c>
      <c r="J433" s="83">
        <f>J434</f>
        <v>-438.6</v>
      </c>
      <c r="K433" s="46">
        <f>K434</f>
        <v>2859.4</v>
      </c>
      <c r="L433" s="46">
        <f>L434</f>
        <v>2859.4</v>
      </c>
    </row>
    <row r="434" spans="1:12" s="20" customFormat="1" ht="25.5">
      <c r="A434" s="227" t="s">
        <v>149</v>
      </c>
      <c r="B434" s="59" t="s">
        <v>218</v>
      </c>
      <c r="C434" s="39" t="s">
        <v>194</v>
      </c>
      <c r="D434" s="58" t="s">
        <v>178</v>
      </c>
      <c r="E434" s="42" t="s">
        <v>192</v>
      </c>
      <c r="F434" s="42" t="s">
        <v>256</v>
      </c>
      <c r="G434" s="43" t="s">
        <v>355</v>
      </c>
      <c r="H434" s="44" t="s">
        <v>150</v>
      </c>
      <c r="I434" s="45">
        <v>3298</v>
      </c>
      <c r="J434" s="83">
        <v>-438.6</v>
      </c>
      <c r="K434" s="46">
        <f>J434+I434</f>
        <v>2859.4</v>
      </c>
      <c r="L434" s="46">
        <v>2859.4</v>
      </c>
    </row>
    <row r="435" spans="1:12" s="20" customFormat="1" ht="12.75">
      <c r="A435" s="227" t="s">
        <v>75</v>
      </c>
      <c r="B435" s="59" t="s">
        <v>218</v>
      </c>
      <c r="C435" s="39" t="s">
        <v>194</v>
      </c>
      <c r="D435" s="58" t="s">
        <v>178</v>
      </c>
      <c r="E435" s="42" t="s">
        <v>192</v>
      </c>
      <c r="F435" s="42" t="s">
        <v>256</v>
      </c>
      <c r="G435" s="43" t="s">
        <v>74</v>
      </c>
      <c r="H435" s="44"/>
      <c r="I435" s="45">
        <f aca="true" t="shared" si="74" ref="I435:L436">I436</f>
        <v>757</v>
      </c>
      <c r="J435" s="83">
        <f t="shared" si="74"/>
        <v>0</v>
      </c>
      <c r="K435" s="46">
        <f t="shared" si="74"/>
        <v>757</v>
      </c>
      <c r="L435" s="46">
        <f t="shared" si="74"/>
        <v>739.6</v>
      </c>
    </row>
    <row r="436" spans="1:12" s="20" customFormat="1" ht="12.75">
      <c r="A436" s="227" t="s">
        <v>147</v>
      </c>
      <c r="B436" s="59" t="s">
        <v>218</v>
      </c>
      <c r="C436" s="39" t="s">
        <v>194</v>
      </c>
      <c r="D436" s="58" t="s">
        <v>178</v>
      </c>
      <c r="E436" s="42" t="s">
        <v>192</v>
      </c>
      <c r="F436" s="42" t="s">
        <v>256</v>
      </c>
      <c r="G436" s="43" t="s">
        <v>74</v>
      </c>
      <c r="H436" s="44" t="s">
        <v>148</v>
      </c>
      <c r="I436" s="45">
        <f t="shared" si="74"/>
        <v>757</v>
      </c>
      <c r="J436" s="83">
        <f t="shared" si="74"/>
        <v>0</v>
      </c>
      <c r="K436" s="46">
        <f t="shared" si="74"/>
        <v>757</v>
      </c>
      <c r="L436" s="46">
        <f t="shared" si="74"/>
        <v>739.6</v>
      </c>
    </row>
    <row r="437" spans="1:12" s="20" customFormat="1" ht="25.5">
      <c r="A437" s="227" t="s">
        <v>149</v>
      </c>
      <c r="B437" s="59" t="s">
        <v>218</v>
      </c>
      <c r="C437" s="39" t="s">
        <v>194</v>
      </c>
      <c r="D437" s="58" t="s">
        <v>178</v>
      </c>
      <c r="E437" s="42" t="s">
        <v>192</v>
      </c>
      <c r="F437" s="42" t="s">
        <v>256</v>
      </c>
      <c r="G437" s="43" t="s">
        <v>74</v>
      </c>
      <c r="H437" s="44" t="s">
        <v>150</v>
      </c>
      <c r="I437" s="45">
        <v>757</v>
      </c>
      <c r="J437" s="83"/>
      <c r="K437" s="46">
        <f>I437+J437</f>
        <v>757</v>
      </c>
      <c r="L437" s="46">
        <v>739.6</v>
      </c>
    </row>
    <row r="438" spans="1:12" s="20" customFormat="1" ht="25.5">
      <c r="A438" s="227" t="s">
        <v>70</v>
      </c>
      <c r="B438" s="59" t="s">
        <v>218</v>
      </c>
      <c r="C438" s="39" t="s">
        <v>194</v>
      </c>
      <c r="D438" s="58" t="s">
        <v>178</v>
      </c>
      <c r="E438" s="42" t="s">
        <v>36</v>
      </c>
      <c r="F438" s="42" t="s">
        <v>256</v>
      </c>
      <c r="G438" s="43" t="s">
        <v>257</v>
      </c>
      <c r="H438" s="44"/>
      <c r="I438" s="45">
        <f>I439</f>
        <v>128.1</v>
      </c>
      <c r="J438" s="83">
        <f aca="true" t="shared" si="75" ref="J438:L440">J439</f>
        <v>0</v>
      </c>
      <c r="K438" s="46">
        <f t="shared" si="75"/>
        <v>128.1</v>
      </c>
      <c r="L438" s="46">
        <f t="shared" si="75"/>
        <v>32.7</v>
      </c>
    </row>
    <row r="439" spans="1:12" s="20" customFormat="1" ht="51">
      <c r="A439" s="227" t="s">
        <v>125</v>
      </c>
      <c r="B439" s="59" t="s">
        <v>218</v>
      </c>
      <c r="C439" s="39" t="s">
        <v>194</v>
      </c>
      <c r="D439" s="58" t="s">
        <v>178</v>
      </c>
      <c r="E439" s="42" t="s">
        <v>36</v>
      </c>
      <c r="F439" s="42" t="s">
        <v>256</v>
      </c>
      <c r="G439" s="43" t="s">
        <v>173</v>
      </c>
      <c r="H439" s="44"/>
      <c r="I439" s="45">
        <f>I440</f>
        <v>128.1</v>
      </c>
      <c r="J439" s="83">
        <f t="shared" si="75"/>
        <v>0</v>
      </c>
      <c r="K439" s="46">
        <f t="shared" si="75"/>
        <v>128.1</v>
      </c>
      <c r="L439" s="46">
        <f t="shared" si="75"/>
        <v>32.7</v>
      </c>
    </row>
    <row r="440" spans="1:12" s="20" customFormat="1" ht="12.75">
      <c r="A440" s="227" t="s">
        <v>147</v>
      </c>
      <c r="B440" s="59" t="s">
        <v>218</v>
      </c>
      <c r="C440" s="39" t="s">
        <v>194</v>
      </c>
      <c r="D440" s="58" t="s">
        <v>178</v>
      </c>
      <c r="E440" s="77" t="s">
        <v>36</v>
      </c>
      <c r="F440" s="42" t="s">
        <v>256</v>
      </c>
      <c r="G440" s="43" t="s">
        <v>173</v>
      </c>
      <c r="H440" s="44" t="s">
        <v>148</v>
      </c>
      <c r="I440" s="45">
        <f>I441</f>
        <v>128.1</v>
      </c>
      <c r="J440" s="83">
        <f t="shared" si="75"/>
        <v>0</v>
      </c>
      <c r="K440" s="46">
        <f t="shared" si="75"/>
        <v>128.1</v>
      </c>
      <c r="L440" s="46">
        <f t="shared" si="75"/>
        <v>32.7</v>
      </c>
    </row>
    <row r="441" spans="1:12" s="20" customFormat="1" ht="25.5">
      <c r="A441" s="227" t="s">
        <v>149</v>
      </c>
      <c r="B441" s="59" t="s">
        <v>218</v>
      </c>
      <c r="C441" s="39" t="s">
        <v>194</v>
      </c>
      <c r="D441" s="58" t="s">
        <v>178</v>
      </c>
      <c r="E441" s="42" t="s">
        <v>36</v>
      </c>
      <c r="F441" s="42" t="s">
        <v>256</v>
      </c>
      <c r="G441" s="43" t="s">
        <v>173</v>
      </c>
      <c r="H441" s="44" t="s">
        <v>150</v>
      </c>
      <c r="I441" s="45">
        <v>128.1</v>
      </c>
      <c r="J441" s="83"/>
      <c r="K441" s="46">
        <f>I441+J441</f>
        <v>128.1</v>
      </c>
      <c r="L441" s="46">
        <v>32.7</v>
      </c>
    </row>
    <row r="442" spans="1:12" s="20" customFormat="1" ht="12.75" hidden="1">
      <c r="A442" s="238" t="s">
        <v>244</v>
      </c>
      <c r="B442" s="59" t="s">
        <v>218</v>
      </c>
      <c r="C442" s="39" t="s">
        <v>194</v>
      </c>
      <c r="D442" s="58" t="s">
        <v>176</v>
      </c>
      <c r="E442" s="80"/>
      <c r="F442" s="80"/>
      <c r="G442" s="81"/>
      <c r="H442" s="82"/>
      <c r="I442" s="96">
        <f>I443</f>
        <v>37</v>
      </c>
      <c r="J442" s="114">
        <f aca="true" t="shared" si="76" ref="J442:L445">J443</f>
        <v>-37</v>
      </c>
      <c r="K442" s="97">
        <f t="shared" si="76"/>
        <v>0</v>
      </c>
      <c r="L442" s="97">
        <f t="shared" si="76"/>
        <v>0</v>
      </c>
    </row>
    <row r="443" spans="1:12" s="20" customFormat="1" ht="25.5" hidden="1">
      <c r="A443" s="227" t="s">
        <v>70</v>
      </c>
      <c r="B443" s="59" t="s">
        <v>218</v>
      </c>
      <c r="C443" s="39" t="s">
        <v>194</v>
      </c>
      <c r="D443" s="58" t="s">
        <v>176</v>
      </c>
      <c r="E443" s="42" t="s">
        <v>36</v>
      </c>
      <c r="F443" s="42" t="s">
        <v>256</v>
      </c>
      <c r="G443" s="43" t="s">
        <v>257</v>
      </c>
      <c r="H443" s="44"/>
      <c r="I443" s="96">
        <f>I444</f>
        <v>37</v>
      </c>
      <c r="J443" s="114">
        <f t="shared" si="76"/>
        <v>-37</v>
      </c>
      <c r="K443" s="97">
        <f t="shared" si="76"/>
        <v>0</v>
      </c>
      <c r="L443" s="97">
        <f t="shared" si="76"/>
        <v>0</v>
      </c>
    </row>
    <row r="444" spans="1:12" s="20" customFormat="1" ht="25.5" hidden="1">
      <c r="A444" s="227" t="s">
        <v>126</v>
      </c>
      <c r="B444" s="59" t="s">
        <v>218</v>
      </c>
      <c r="C444" s="39" t="s">
        <v>194</v>
      </c>
      <c r="D444" s="58" t="s">
        <v>176</v>
      </c>
      <c r="E444" s="42" t="s">
        <v>36</v>
      </c>
      <c r="F444" s="42" t="s">
        <v>256</v>
      </c>
      <c r="G444" s="43" t="s">
        <v>137</v>
      </c>
      <c r="H444" s="44"/>
      <c r="I444" s="45">
        <f>I445</f>
        <v>37</v>
      </c>
      <c r="J444" s="83">
        <f t="shared" si="76"/>
        <v>-37</v>
      </c>
      <c r="K444" s="46">
        <f t="shared" si="76"/>
        <v>0</v>
      </c>
      <c r="L444" s="46">
        <f t="shared" si="76"/>
        <v>0</v>
      </c>
    </row>
    <row r="445" spans="1:12" s="20" customFormat="1" ht="63.75" hidden="1">
      <c r="A445" s="227" t="s">
        <v>170</v>
      </c>
      <c r="B445" s="59" t="s">
        <v>218</v>
      </c>
      <c r="C445" s="39" t="s">
        <v>194</v>
      </c>
      <c r="D445" s="58" t="s">
        <v>176</v>
      </c>
      <c r="E445" s="77" t="s">
        <v>36</v>
      </c>
      <c r="F445" s="42" t="s">
        <v>256</v>
      </c>
      <c r="G445" s="43" t="s">
        <v>137</v>
      </c>
      <c r="H445" s="44">
        <v>100</v>
      </c>
      <c r="I445" s="45">
        <f>I446</f>
        <v>37</v>
      </c>
      <c r="J445" s="83">
        <f t="shared" si="76"/>
        <v>-37</v>
      </c>
      <c r="K445" s="46">
        <f t="shared" si="76"/>
        <v>0</v>
      </c>
      <c r="L445" s="46">
        <f t="shared" si="76"/>
        <v>0</v>
      </c>
    </row>
    <row r="446" spans="1:12" s="20" customFormat="1" ht="25.5" hidden="1">
      <c r="A446" s="227" t="s">
        <v>152</v>
      </c>
      <c r="B446" s="59" t="s">
        <v>218</v>
      </c>
      <c r="C446" s="39" t="s">
        <v>194</v>
      </c>
      <c r="D446" s="58" t="s">
        <v>176</v>
      </c>
      <c r="E446" s="42" t="s">
        <v>36</v>
      </c>
      <c r="F446" s="42" t="s">
        <v>256</v>
      </c>
      <c r="G446" s="43" t="s">
        <v>137</v>
      </c>
      <c r="H446" s="44">
        <v>120</v>
      </c>
      <c r="I446" s="45">
        <v>37</v>
      </c>
      <c r="J446" s="83">
        <v>-37</v>
      </c>
      <c r="K446" s="46">
        <f>I446+J446</f>
        <v>0</v>
      </c>
      <c r="L446" s="46">
        <v>0</v>
      </c>
    </row>
    <row r="447" spans="1:12" s="28" customFormat="1" ht="12.75">
      <c r="A447" s="245" t="s">
        <v>242</v>
      </c>
      <c r="B447" s="59" t="s">
        <v>218</v>
      </c>
      <c r="C447" s="99" t="s">
        <v>202</v>
      </c>
      <c r="D447" s="100"/>
      <c r="E447" s="77"/>
      <c r="F447" s="77"/>
      <c r="G447" s="78"/>
      <c r="H447" s="79"/>
      <c r="I447" s="68">
        <f>I448</f>
        <v>406.4</v>
      </c>
      <c r="J447" s="205">
        <f aca="true" t="shared" si="77" ref="J447:L450">J448</f>
        <v>0</v>
      </c>
      <c r="K447" s="63">
        <f t="shared" si="77"/>
        <v>406.4</v>
      </c>
      <c r="L447" s="63">
        <f t="shared" si="77"/>
        <v>324.6</v>
      </c>
    </row>
    <row r="448" spans="1:12" s="28" customFormat="1" ht="12.75">
      <c r="A448" s="237" t="s">
        <v>241</v>
      </c>
      <c r="B448" s="59" t="s">
        <v>218</v>
      </c>
      <c r="C448" s="39" t="s">
        <v>202</v>
      </c>
      <c r="D448" s="58" t="s">
        <v>175</v>
      </c>
      <c r="E448" s="59"/>
      <c r="F448" s="59"/>
      <c r="G448" s="69"/>
      <c r="H448" s="70"/>
      <c r="I448" s="68">
        <f>I449</f>
        <v>406.4</v>
      </c>
      <c r="J448" s="205">
        <f t="shared" si="77"/>
        <v>0</v>
      </c>
      <c r="K448" s="63">
        <f t="shared" si="77"/>
        <v>406.4</v>
      </c>
      <c r="L448" s="63">
        <f t="shared" si="77"/>
        <v>324.6</v>
      </c>
    </row>
    <row r="449" spans="1:12" s="21" customFormat="1" ht="51">
      <c r="A449" s="231" t="s">
        <v>53</v>
      </c>
      <c r="B449" s="59" t="s">
        <v>218</v>
      </c>
      <c r="C449" s="39" t="s">
        <v>202</v>
      </c>
      <c r="D449" s="58" t="s">
        <v>175</v>
      </c>
      <c r="E449" s="73" t="s">
        <v>176</v>
      </c>
      <c r="F449" s="73" t="s">
        <v>256</v>
      </c>
      <c r="G449" s="74" t="s">
        <v>257</v>
      </c>
      <c r="H449" s="76"/>
      <c r="I449" s="45">
        <f>I450</f>
        <v>406.4</v>
      </c>
      <c r="J449" s="83">
        <f t="shared" si="77"/>
        <v>0</v>
      </c>
      <c r="K449" s="46">
        <f t="shared" si="77"/>
        <v>406.4</v>
      </c>
      <c r="L449" s="46">
        <f t="shared" si="77"/>
        <v>324.6</v>
      </c>
    </row>
    <row r="450" spans="1:12" s="21" customFormat="1" ht="25.5">
      <c r="A450" s="227" t="s">
        <v>54</v>
      </c>
      <c r="B450" s="59" t="s">
        <v>218</v>
      </c>
      <c r="C450" s="39" t="s">
        <v>202</v>
      </c>
      <c r="D450" s="58" t="s">
        <v>175</v>
      </c>
      <c r="E450" s="42" t="s">
        <v>176</v>
      </c>
      <c r="F450" s="42" t="s">
        <v>258</v>
      </c>
      <c r="G450" s="43" t="s">
        <v>257</v>
      </c>
      <c r="H450" s="44"/>
      <c r="I450" s="45">
        <f>I451</f>
        <v>406.4</v>
      </c>
      <c r="J450" s="83">
        <f t="shared" si="77"/>
        <v>0</v>
      </c>
      <c r="K450" s="46">
        <f t="shared" si="77"/>
        <v>406.4</v>
      </c>
      <c r="L450" s="46">
        <f t="shared" si="77"/>
        <v>324.6</v>
      </c>
    </row>
    <row r="451" spans="1:12" s="21" customFormat="1" ht="12.75">
      <c r="A451" s="227" t="s">
        <v>138</v>
      </c>
      <c r="B451" s="59" t="s">
        <v>218</v>
      </c>
      <c r="C451" s="39" t="s">
        <v>202</v>
      </c>
      <c r="D451" s="58" t="s">
        <v>175</v>
      </c>
      <c r="E451" s="42" t="s">
        <v>176</v>
      </c>
      <c r="F451" s="42" t="s">
        <v>258</v>
      </c>
      <c r="G451" s="43" t="s">
        <v>69</v>
      </c>
      <c r="H451" s="44"/>
      <c r="I451" s="45">
        <f>I452+I454+I456</f>
        <v>406.4</v>
      </c>
      <c r="J451" s="83">
        <f>J452+J454+J456</f>
        <v>0</v>
      </c>
      <c r="K451" s="46">
        <f>K452+K454+K456</f>
        <v>406.4</v>
      </c>
      <c r="L451" s="46">
        <f>L452+L454+L456</f>
        <v>324.6</v>
      </c>
    </row>
    <row r="452" spans="1:12" s="21" customFormat="1" ht="25.5">
      <c r="A452" s="227" t="s">
        <v>143</v>
      </c>
      <c r="B452" s="59" t="s">
        <v>218</v>
      </c>
      <c r="C452" s="39" t="s">
        <v>202</v>
      </c>
      <c r="D452" s="58" t="s">
        <v>175</v>
      </c>
      <c r="E452" s="42" t="s">
        <v>176</v>
      </c>
      <c r="F452" s="42" t="s">
        <v>258</v>
      </c>
      <c r="G452" s="43" t="s">
        <v>69</v>
      </c>
      <c r="H452" s="44" t="s">
        <v>144</v>
      </c>
      <c r="I452" s="45">
        <f aca="true" t="shared" si="78" ref="I452:L456">I453</f>
        <v>111</v>
      </c>
      <c r="J452" s="83">
        <f t="shared" si="78"/>
        <v>0</v>
      </c>
      <c r="K452" s="46">
        <f t="shared" si="78"/>
        <v>111</v>
      </c>
      <c r="L452" s="46">
        <f t="shared" si="78"/>
        <v>49.7</v>
      </c>
    </row>
    <row r="453" spans="1:12" s="21" customFormat="1" ht="25.5">
      <c r="A453" s="227" t="s">
        <v>145</v>
      </c>
      <c r="B453" s="59" t="s">
        <v>218</v>
      </c>
      <c r="C453" s="39" t="s">
        <v>202</v>
      </c>
      <c r="D453" s="58" t="s">
        <v>175</v>
      </c>
      <c r="E453" s="42" t="s">
        <v>176</v>
      </c>
      <c r="F453" s="42" t="s">
        <v>258</v>
      </c>
      <c r="G453" s="43" t="s">
        <v>69</v>
      </c>
      <c r="H453" s="44" t="s">
        <v>146</v>
      </c>
      <c r="I453" s="45">
        <v>111</v>
      </c>
      <c r="J453" s="83">
        <v>0</v>
      </c>
      <c r="K453" s="46">
        <f>I453+J453</f>
        <v>111</v>
      </c>
      <c r="L453" s="46">
        <v>49.7</v>
      </c>
    </row>
    <row r="454" spans="1:12" s="21" customFormat="1" ht="25.5">
      <c r="A454" s="246" t="s">
        <v>312</v>
      </c>
      <c r="B454" s="59" t="s">
        <v>218</v>
      </c>
      <c r="C454" s="39" t="s">
        <v>202</v>
      </c>
      <c r="D454" s="58" t="s">
        <v>175</v>
      </c>
      <c r="E454" s="42" t="s">
        <v>176</v>
      </c>
      <c r="F454" s="42" t="s">
        <v>258</v>
      </c>
      <c r="G454" s="43" t="s">
        <v>69</v>
      </c>
      <c r="H454" s="44" t="s">
        <v>148</v>
      </c>
      <c r="I454" s="45">
        <f t="shared" si="78"/>
        <v>267</v>
      </c>
      <c r="J454" s="83">
        <f t="shared" si="78"/>
        <v>0</v>
      </c>
      <c r="K454" s="46">
        <f t="shared" si="78"/>
        <v>267</v>
      </c>
      <c r="L454" s="46">
        <f t="shared" si="78"/>
        <v>246.8</v>
      </c>
    </row>
    <row r="455" spans="1:12" s="21" customFormat="1" ht="25.5">
      <c r="A455" s="246" t="s">
        <v>313</v>
      </c>
      <c r="B455" s="59" t="s">
        <v>218</v>
      </c>
      <c r="C455" s="39" t="s">
        <v>202</v>
      </c>
      <c r="D455" s="58" t="s">
        <v>175</v>
      </c>
      <c r="E455" s="42" t="s">
        <v>176</v>
      </c>
      <c r="F455" s="42" t="s">
        <v>258</v>
      </c>
      <c r="G455" s="43" t="s">
        <v>69</v>
      </c>
      <c r="H455" s="44" t="s">
        <v>314</v>
      </c>
      <c r="I455" s="45">
        <v>267</v>
      </c>
      <c r="J455" s="83">
        <v>0</v>
      </c>
      <c r="K455" s="46">
        <f>I455+J455</f>
        <v>267</v>
      </c>
      <c r="L455" s="46">
        <v>246.8</v>
      </c>
    </row>
    <row r="456" spans="1:12" s="21" customFormat="1" ht="12.75">
      <c r="A456" s="227" t="s">
        <v>153</v>
      </c>
      <c r="B456" s="59" t="s">
        <v>218</v>
      </c>
      <c r="C456" s="39" t="s">
        <v>202</v>
      </c>
      <c r="D456" s="58" t="s">
        <v>175</v>
      </c>
      <c r="E456" s="42" t="s">
        <v>176</v>
      </c>
      <c r="F456" s="42" t="s">
        <v>258</v>
      </c>
      <c r="G456" s="43" t="s">
        <v>69</v>
      </c>
      <c r="H456" s="44" t="s">
        <v>154</v>
      </c>
      <c r="I456" s="45">
        <f t="shared" si="78"/>
        <v>28.4</v>
      </c>
      <c r="J456" s="83">
        <f t="shared" si="78"/>
        <v>0</v>
      </c>
      <c r="K456" s="46">
        <f t="shared" si="78"/>
        <v>28.4</v>
      </c>
      <c r="L456" s="46">
        <f t="shared" si="78"/>
        <v>28.1</v>
      </c>
    </row>
    <row r="457" spans="1:12" s="21" customFormat="1" ht="13.5" thickBot="1">
      <c r="A457" s="239" t="s">
        <v>155</v>
      </c>
      <c r="B457" s="260" t="s">
        <v>218</v>
      </c>
      <c r="C457" s="131" t="s">
        <v>202</v>
      </c>
      <c r="D457" s="132" t="s">
        <v>175</v>
      </c>
      <c r="E457" s="140" t="s">
        <v>176</v>
      </c>
      <c r="F457" s="140" t="s">
        <v>258</v>
      </c>
      <c r="G457" s="141" t="s">
        <v>69</v>
      </c>
      <c r="H457" s="142" t="s">
        <v>156</v>
      </c>
      <c r="I457" s="107">
        <v>28.4</v>
      </c>
      <c r="J457" s="207">
        <v>0</v>
      </c>
      <c r="K457" s="108">
        <f>I457+J457</f>
        <v>28.4</v>
      </c>
      <c r="L457" s="108">
        <v>28.1</v>
      </c>
    </row>
    <row r="458" spans="1:12" s="23" customFormat="1" ht="12.75">
      <c r="A458" s="258" t="s">
        <v>199</v>
      </c>
      <c r="B458" s="59" t="s">
        <v>219</v>
      </c>
      <c r="C458" s="115"/>
      <c r="D458" s="259"/>
      <c r="E458" s="117"/>
      <c r="F458" s="117"/>
      <c r="G458" s="118"/>
      <c r="H458" s="119"/>
      <c r="I458" s="120">
        <f>I459</f>
        <v>1879.6</v>
      </c>
      <c r="J458" s="210">
        <f>J459</f>
        <v>0</v>
      </c>
      <c r="K458" s="274">
        <f>K459</f>
        <v>1879.6</v>
      </c>
      <c r="L458" s="274">
        <f>L459</f>
        <v>1877.8</v>
      </c>
    </row>
    <row r="459" spans="1:12" s="27" customFormat="1" ht="12.75">
      <c r="A459" s="247" t="s">
        <v>190</v>
      </c>
      <c r="B459" s="59" t="s">
        <v>219</v>
      </c>
      <c r="C459" s="111" t="s">
        <v>175</v>
      </c>
      <c r="D459" s="58"/>
      <c r="E459" s="59"/>
      <c r="F459" s="59"/>
      <c r="G459" s="69"/>
      <c r="H459" s="70"/>
      <c r="I459" s="96">
        <f>I460+I474</f>
        <v>1879.6</v>
      </c>
      <c r="J459" s="114">
        <f>J460+J474</f>
        <v>0</v>
      </c>
      <c r="K459" s="97">
        <f>K460+K474</f>
        <v>1879.6</v>
      </c>
      <c r="L459" s="97">
        <f>L460+L474</f>
        <v>1877.8</v>
      </c>
    </row>
    <row r="460" spans="1:12" s="27" customFormat="1" ht="51">
      <c r="A460" s="248" t="s">
        <v>213</v>
      </c>
      <c r="B460" s="59" t="s">
        <v>219</v>
      </c>
      <c r="C460" s="111" t="s">
        <v>175</v>
      </c>
      <c r="D460" s="58" t="s">
        <v>178</v>
      </c>
      <c r="E460" s="59"/>
      <c r="F460" s="59"/>
      <c r="G460" s="69"/>
      <c r="H460" s="70"/>
      <c r="I460" s="96">
        <f>I461</f>
        <v>1839.6</v>
      </c>
      <c r="J460" s="114">
        <f>J461</f>
        <v>0</v>
      </c>
      <c r="K460" s="97">
        <f>K461</f>
        <v>1839.6</v>
      </c>
      <c r="L460" s="97">
        <f>L461</f>
        <v>1837.8</v>
      </c>
    </row>
    <row r="461" spans="1:12" s="20" customFormat="1" ht="25.5">
      <c r="A461" s="235" t="s">
        <v>90</v>
      </c>
      <c r="B461" s="59" t="s">
        <v>219</v>
      </c>
      <c r="C461" s="111" t="s">
        <v>175</v>
      </c>
      <c r="D461" s="58" t="s">
        <v>178</v>
      </c>
      <c r="E461" s="73" t="s">
        <v>25</v>
      </c>
      <c r="F461" s="73" t="s">
        <v>256</v>
      </c>
      <c r="G461" s="74" t="s">
        <v>257</v>
      </c>
      <c r="H461" s="76"/>
      <c r="I461" s="45">
        <f>I462++I466</f>
        <v>1839.6</v>
      </c>
      <c r="J461" s="83">
        <f>J462++J466</f>
        <v>0</v>
      </c>
      <c r="K461" s="46">
        <f>K462++K466</f>
        <v>1839.6</v>
      </c>
      <c r="L461" s="46">
        <f>L462++L466</f>
        <v>1837.8</v>
      </c>
    </row>
    <row r="462" spans="1:12" s="20" customFormat="1" ht="25.5">
      <c r="A462" s="241" t="s">
        <v>91</v>
      </c>
      <c r="B462" s="59" t="s">
        <v>219</v>
      </c>
      <c r="C462" s="111" t="s">
        <v>175</v>
      </c>
      <c r="D462" s="58" t="s">
        <v>178</v>
      </c>
      <c r="E462" s="73" t="s">
        <v>25</v>
      </c>
      <c r="F462" s="73">
        <v>1</v>
      </c>
      <c r="G462" s="74" t="s">
        <v>257</v>
      </c>
      <c r="H462" s="76"/>
      <c r="I462" s="45">
        <f>I463</f>
        <v>984.7</v>
      </c>
      <c r="J462" s="83">
        <f aca="true" t="shared" si="79" ref="J462:L464">J463</f>
        <v>0</v>
      </c>
      <c r="K462" s="46">
        <f t="shared" si="79"/>
        <v>984.7</v>
      </c>
      <c r="L462" s="46">
        <f t="shared" si="79"/>
        <v>983.3</v>
      </c>
    </row>
    <row r="463" spans="1:12" s="20" customFormat="1" ht="25.5">
      <c r="A463" s="249" t="s">
        <v>92</v>
      </c>
      <c r="B463" s="59" t="s">
        <v>219</v>
      </c>
      <c r="C463" s="111" t="s">
        <v>175</v>
      </c>
      <c r="D463" s="58" t="s">
        <v>178</v>
      </c>
      <c r="E463" s="42" t="s">
        <v>25</v>
      </c>
      <c r="F463" s="42">
        <v>1</v>
      </c>
      <c r="G463" s="43" t="s">
        <v>88</v>
      </c>
      <c r="H463" s="44"/>
      <c r="I463" s="45">
        <f>I464</f>
        <v>984.7</v>
      </c>
      <c r="J463" s="83">
        <f t="shared" si="79"/>
        <v>0</v>
      </c>
      <c r="K463" s="46">
        <f t="shared" si="79"/>
        <v>984.7</v>
      </c>
      <c r="L463" s="46">
        <f t="shared" si="79"/>
        <v>983.3</v>
      </c>
    </row>
    <row r="464" spans="1:12" s="20" customFormat="1" ht="63.75">
      <c r="A464" s="235" t="s">
        <v>170</v>
      </c>
      <c r="B464" s="59" t="s">
        <v>219</v>
      </c>
      <c r="C464" s="111" t="s">
        <v>175</v>
      </c>
      <c r="D464" s="58" t="s">
        <v>178</v>
      </c>
      <c r="E464" s="42" t="s">
        <v>25</v>
      </c>
      <c r="F464" s="42" t="s">
        <v>258</v>
      </c>
      <c r="G464" s="43" t="s">
        <v>88</v>
      </c>
      <c r="H464" s="44">
        <v>100</v>
      </c>
      <c r="I464" s="45">
        <f>I465</f>
        <v>984.7</v>
      </c>
      <c r="J464" s="83">
        <f t="shared" si="79"/>
        <v>0</v>
      </c>
      <c r="K464" s="46">
        <f t="shared" si="79"/>
        <v>984.7</v>
      </c>
      <c r="L464" s="46">
        <f t="shared" si="79"/>
        <v>983.3</v>
      </c>
    </row>
    <row r="465" spans="1:12" s="20" customFormat="1" ht="25.5">
      <c r="A465" s="235" t="s">
        <v>152</v>
      </c>
      <c r="B465" s="59" t="s">
        <v>219</v>
      </c>
      <c r="C465" s="111" t="s">
        <v>175</v>
      </c>
      <c r="D465" s="58" t="s">
        <v>178</v>
      </c>
      <c r="E465" s="42" t="s">
        <v>25</v>
      </c>
      <c r="F465" s="42" t="s">
        <v>258</v>
      </c>
      <c r="G465" s="43" t="s">
        <v>88</v>
      </c>
      <c r="H465" s="44">
        <v>120</v>
      </c>
      <c r="I465" s="45">
        <v>984.7</v>
      </c>
      <c r="J465" s="83"/>
      <c r="K465" s="46">
        <f>I465+J465</f>
        <v>984.7</v>
      </c>
      <c r="L465" s="46">
        <v>983.3</v>
      </c>
    </row>
    <row r="466" spans="1:12" s="20" customFormat="1" ht="12.75">
      <c r="A466" s="241" t="s">
        <v>93</v>
      </c>
      <c r="B466" s="59" t="s">
        <v>219</v>
      </c>
      <c r="C466" s="111" t="s">
        <v>175</v>
      </c>
      <c r="D466" s="58" t="s">
        <v>178</v>
      </c>
      <c r="E466" s="73" t="s">
        <v>25</v>
      </c>
      <c r="F466" s="73" t="s">
        <v>255</v>
      </c>
      <c r="G466" s="74" t="s">
        <v>257</v>
      </c>
      <c r="H466" s="76"/>
      <c r="I466" s="45">
        <f>I467</f>
        <v>854.9</v>
      </c>
      <c r="J466" s="83">
        <f>J467</f>
        <v>0</v>
      </c>
      <c r="K466" s="46">
        <f>K467</f>
        <v>854.9</v>
      </c>
      <c r="L466" s="46">
        <f>L467</f>
        <v>854.5</v>
      </c>
    </row>
    <row r="467" spans="1:12" s="20" customFormat="1" ht="25.5">
      <c r="A467" s="249" t="s">
        <v>92</v>
      </c>
      <c r="B467" s="59" t="s">
        <v>219</v>
      </c>
      <c r="C467" s="111" t="s">
        <v>175</v>
      </c>
      <c r="D467" s="58" t="s">
        <v>178</v>
      </c>
      <c r="E467" s="42" t="s">
        <v>25</v>
      </c>
      <c r="F467" s="42" t="s">
        <v>255</v>
      </c>
      <c r="G467" s="43" t="s">
        <v>88</v>
      </c>
      <c r="H467" s="44"/>
      <c r="I467" s="45">
        <f>I468+I470+I472</f>
        <v>854.9</v>
      </c>
      <c r="J467" s="83">
        <f>J468+J470+J472</f>
        <v>0</v>
      </c>
      <c r="K467" s="46">
        <f>K468+K470+K472</f>
        <v>854.9</v>
      </c>
      <c r="L467" s="46">
        <f>L468+L470+L472</f>
        <v>854.5</v>
      </c>
    </row>
    <row r="468" spans="1:12" s="20" customFormat="1" ht="63.75">
      <c r="A468" s="235" t="s">
        <v>170</v>
      </c>
      <c r="B468" s="59" t="s">
        <v>219</v>
      </c>
      <c r="C468" s="111" t="s">
        <v>175</v>
      </c>
      <c r="D468" s="58" t="s">
        <v>178</v>
      </c>
      <c r="E468" s="42" t="s">
        <v>25</v>
      </c>
      <c r="F468" s="42" t="s">
        <v>255</v>
      </c>
      <c r="G468" s="43" t="s">
        <v>88</v>
      </c>
      <c r="H468" s="44">
        <v>100</v>
      </c>
      <c r="I468" s="45">
        <f>I469</f>
        <v>709.3</v>
      </c>
      <c r="J468" s="83">
        <f>J469</f>
        <v>-3.6</v>
      </c>
      <c r="K468" s="46">
        <f>K469</f>
        <v>705.6999999999999</v>
      </c>
      <c r="L468" s="46">
        <f>L469</f>
        <v>705.7</v>
      </c>
    </row>
    <row r="469" spans="1:12" s="20" customFormat="1" ht="25.5">
      <c r="A469" s="235" t="s">
        <v>152</v>
      </c>
      <c r="B469" s="59" t="s">
        <v>219</v>
      </c>
      <c r="C469" s="111" t="s">
        <v>175</v>
      </c>
      <c r="D469" s="58" t="s">
        <v>178</v>
      </c>
      <c r="E469" s="42" t="s">
        <v>25</v>
      </c>
      <c r="F469" s="42" t="s">
        <v>255</v>
      </c>
      <c r="G469" s="42" t="s">
        <v>88</v>
      </c>
      <c r="H469" s="49">
        <v>120</v>
      </c>
      <c r="I469" s="45">
        <v>709.3</v>
      </c>
      <c r="J469" s="83">
        <v>-3.6</v>
      </c>
      <c r="K469" s="46">
        <f>I469+J469</f>
        <v>705.6999999999999</v>
      </c>
      <c r="L469" s="46">
        <v>705.7</v>
      </c>
    </row>
    <row r="470" spans="1:12" s="20" customFormat="1" ht="25.5">
      <c r="A470" s="235" t="s">
        <v>143</v>
      </c>
      <c r="B470" s="59" t="s">
        <v>219</v>
      </c>
      <c r="C470" s="111" t="s">
        <v>175</v>
      </c>
      <c r="D470" s="58" t="s">
        <v>178</v>
      </c>
      <c r="E470" s="42" t="s">
        <v>25</v>
      </c>
      <c r="F470" s="42" t="s">
        <v>255</v>
      </c>
      <c r="G470" s="42" t="s">
        <v>88</v>
      </c>
      <c r="H470" s="49" t="s">
        <v>144</v>
      </c>
      <c r="I470" s="45">
        <f>I471</f>
        <v>144.4</v>
      </c>
      <c r="J470" s="83">
        <f>J471</f>
        <v>3.6</v>
      </c>
      <c r="K470" s="46">
        <f>K471</f>
        <v>148</v>
      </c>
      <c r="L470" s="46">
        <f>L471</f>
        <v>148</v>
      </c>
    </row>
    <row r="471" spans="1:12" s="20" customFormat="1" ht="25.5">
      <c r="A471" s="235" t="s">
        <v>145</v>
      </c>
      <c r="B471" s="69" t="s">
        <v>219</v>
      </c>
      <c r="C471" s="112" t="s">
        <v>175</v>
      </c>
      <c r="D471" s="58" t="s">
        <v>178</v>
      </c>
      <c r="E471" s="42" t="s">
        <v>25</v>
      </c>
      <c r="F471" s="42" t="s">
        <v>255</v>
      </c>
      <c r="G471" s="42" t="s">
        <v>88</v>
      </c>
      <c r="H471" s="49" t="s">
        <v>146</v>
      </c>
      <c r="I471" s="45">
        <v>144.4</v>
      </c>
      <c r="J471" s="83">
        <v>3.6</v>
      </c>
      <c r="K471" s="46">
        <f>I471+J471</f>
        <v>148</v>
      </c>
      <c r="L471" s="46">
        <v>148</v>
      </c>
    </row>
    <row r="472" spans="1:12" s="20" customFormat="1" ht="12.75">
      <c r="A472" s="235" t="s">
        <v>153</v>
      </c>
      <c r="B472" s="69" t="s">
        <v>219</v>
      </c>
      <c r="C472" s="112" t="s">
        <v>175</v>
      </c>
      <c r="D472" s="58" t="s">
        <v>178</v>
      </c>
      <c r="E472" s="42" t="s">
        <v>25</v>
      </c>
      <c r="F472" s="42" t="s">
        <v>255</v>
      </c>
      <c r="G472" s="42" t="s">
        <v>88</v>
      </c>
      <c r="H472" s="49" t="s">
        <v>154</v>
      </c>
      <c r="I472" s="83">
        <f>I473</f>
        <v>1.2</v>
      </c>
      <c r="J472" s="83">
        <f>J473</f>
        <v>0</v>
      </c>
      <c r="K472" s="46">
        <f>K473</f>
        <v>1.2</v>
      </c>
      <c r="L472" s="46">
        <f>L473</f>
        <v>0.8</v>
      </c>
    </row>
    <row r="473" spans="1:12" s="20" customFormat="1" ht="12.75">
      <c r="A473" s="243" t="s">
        <v>155</v>
      </c>
      <c r="B473" s="69" t="s">
        <v>219</v>
      </c>
      <c r="C473" s="112" t="s">
        <v>175</v>
      </c>
      <c r="D473" s="58" t="s">
        <v>178</v>
      </c>
      <c r="E473" s="42" t="s">
        <v>25</v>
      </c>
      <c r="F473" s="42" t="s">
        <v>255</v>
      </c>
      <c r="G473" s="42" t="s">
        <v>88</v>
      </c>
      <c r="H473" s="49" t="s">
        <v>156</v>
      </c>
      <c r="I473" s="83">
        <v>1.2</v>
      </c>
      <c r="J473" s="83"/>
      <c r="K473" s="46">
        <f>I473+J473</f>
        <v>1.2</v>
      </c>
      <c r="L473" s="46">
        <v>0.8</v>
      </c>
    </row>
    <row r="474" spans="1:12" s="27" customFormat="1" ht="12.75">
      <c r="A474" s="250" t="s">
        <v>206</v>
      </c>
      <c r="B474" s="69" t="s">
        <v>219</v>
      </c>
      <c r="C474" s="59" t="s">
        <v>175</v>
      </c>
      <c r="D474" s="58" t="s">
        <v>232</v>
      </c>
      <c r="E474" s="59"/>
      <c r="F474" s="59"/>
      <c r="G474" s="59"/>
      <c r="H474" s="113"/>
      <c r="I474" s="114">
        <f>I475</f>
        <v>40</v>
      </c>
      <c r="J474" s="114">
        <f aca="true" t="shared" si="80" ref="J474:L477">J475</f>
        <v>0</v>
      </c>
      <c r="K474" s="97">
        <f t="shared" si="80"/>
        <v>40</v>
      </c>
      <c r="L474" s="97">
        <f t="shared" si="80"/>
        <v>40</v>
      </c>
    </row>
    <row r="475" spans="1:12" s="27" customFormat="1" ht="25.5">
      <c r="A475" s="251" t="s">
        <v>128</v>
      </c>
      <c r="B475" s="69" t="s">
        <v>219</v>
      </c>
      <c r="C475" s="59" t="s">
        <v>175</v>
      </c>
      <c r="D475" s="58" t="s">
        <v>232</v>
      </c>
      <c r="E475" s="42" t="s">
        <v>29</v>
      </c>
      <c r="F475" s="42" t="s">
        <v>256</v>
      </c>
      <c r="G475" s="42" t="s">
        <v>257</v>
      </c>
      <c r="H475" s="113"/>
      <c r="I475" s="114">
        <f>I476</f>
        <v>40</v>
      </c>
      <c r="J475" s="114">
        <f t="shared" si="80"/>
        <v>0</v>
      </c>
      <c r="K475" s="97">
        <f t="shared" si="80"/>
        <v>40</v>
      </c>
      <c r="L475" s="97">
        <f t="shared" si="80"/>
        <v>40</v>
      </c>
    </row>
    <row r="476" spans="1:12" s="27" customFormat="1" ht="25.5">
      <c r="A476" s="248" t="s">
        <v>130</v>
      </c>
      <c r="B476" s="69" t="s">
        <v>219</v>
      </c>
      <c r="C476" s="39" t="s">
        <v>175</v>
      </c>
      <c r="D476" s="58" t="s">
        <v>232</v>
      </c>
      <c r="E476" s="42" t="s">
        <v>29</v>
      </c>
      <c r="F476" s="42" t="s">
        <v>256</v>
      </c>
      <c r="G476" s="43" t="s">
        <v>30</v>
      </c>
      <c r="H476" s="44"/>
      <c r="I476" s="83">
        <f>I477</f>
        <v>40</v>
      </c>
      <c r="J476" s="83">
        <f t="shared" si="80"/>
        <v>0</v>
      </c>
      <c r="K476" s="46">
        <f t="shared" si="80"/>
        <v>40</v>
      </c>
      <c r="L476" s="46">
        <f t="shared" si="80"/>
        <v>40</v>
      </c>
    </row>
    <row r="477" spans="1:12" s="27" customFormat="1" ht="25.5">
      <c r="A477" s="235" t="s">
        <v>143</v>
      </c>
      <c r="B477" s="69" t="s">
        <v>219</v>
      </c>
      <c r="C477" s="39" t="s">
        <v>175</v>
      </c>
      <c r="D477" s="58" t="s">
        <v>232</v>
      </c>
      <c r="E477" s="42" t="s">
        <v>29</v>
      </c>
      <c r="F477" s="42" t="s">
        <v>256</v>
      </c>
      <c r="G477" s="43" t="s">
        <v>30</v>
      </c>
      <c r="H477" s="44">
        <v>200</v>
      </c>
      <c r="I477" s="45">
        <f>I478</f>
        <v>40</v>
      </c>
      <c r="J477" s="83">
        <f t="shared" si="80"/>
        <v>0</v>
      </c>
      <c r="K477" s="46">
        <f t="shared" si="80"/>
        <v>40</v>
      </c>
      <c r="L477" s="46">
        <f t="shared" si="80"/>
        <v>40</v>
      </c>
    </row>
    <row r="478" spans="1:12" s="27" customFormat="1" ht="26.25" thickBot="1">
      <c r="A478" s="261" t="s">
        <v>145</v>
      </c>
      <c r="B478" s="262" t="s">
        <v>219</v>
      </c>
      <c r="C478" s="131" t="s">
        <v>175</v>
      </c>
      <c r="D478" s="132" t="s">
        <v>232</v>
      </c>
      <c r="E478" s="140" t="s">
        <v>29</v>
      </c>
      <c r="F478" s="140" t="s">
        <v>256</v>
      </c>
      <c r="G478" s="141" t="s">
        <v>30</v>
      </c>
      <c r="H478" s="142">
        <v>240</v>
      </c>
      <c r="I478" s="107">
        <v>40</v>
      </c>
      <c r="J478" s="207"/>
      <c r="K478" s="108">
        <f>I478+J478</f>
        <v>40</v>
      </c>
      <c r="L478" s="108">
        <f>J478+K478</f>
        <v>40</v>
      </c>
    </row>
    <row r="479" spans="1:12" s="23" customFormat="1" ht="25.5">
      <c r="A479" s="252" t="s">
        <v>230</v>
      </c>
      <c r="B479" s="59" t="s">
        <v>228</v>
      </c>
      <c r="C479" s="115"/>
      <c r="D479" s="116"/>
      <c r="E479" s="117"/>
      <c r="F479" s="117"/>
      <c r="G479" s="118"/>
      <c r="H479" s="119"/>
      <c r="I479" s="120">
        <f>I480+I494+I530</f>
        <v>51765.2</v>
      </c>
      <c r="J479" s="210">
        <f>J480+J494+J530</f>
        <v>-262</v>
      </c>
      <c r="K479" s="121">
        <f>K480+K494+K530</f>
        <v>51503.2</v>
      </c>
      <c r="L479" s="121">
        <f>L480+L494+L530</f>
        <v>51410.299999999996</v>
      </c>
    </row>
    <row r="480" spans="1:12" s="27" customFormat="1" ht="12.75">
      <c r="A480" s="237" t="s">
        <v>190</v>
      </c>
      <c r="B480" s="59" t="s">
        <v>228</v>
      </c>
      <c r="C480" s="40" t="s">
        <v>175</v>
      </c>
      <c r="D480" s="41"/>
      <c r="E480" s="80"/>
      <c r="F480" s="80"/>
      <c r="G480" s="81"/>
      <c r="H480" s="82"/>
      <c r="I480" s="96">
        <f>I481</f>
        <v>7078.2</v>
      </c>
      <c r="J480" s="114">
        <f>J481</f>
        <v>0</v>
      </c>
      <c r="K480" s="97">
        <f>K481</f>
        <v>7078.200000000001</v>
      </c>
      <c r="L480" s="97">
        <f>L481</f>
        <v>7074.3</v>
      </c>
    </row>
    <row r="481" spans="1:12" s="27" customFormat="1" ht="12.75">
      <c r="A481" s="226" t="s">
        <v>206</v>
      </c>
      <c r="B481" s="59" t="s">
        <v>228</v>
      </c>
      <c r="C481" s="39" t="s">
        <v>175</v>
      </c>
      <c r="D481" s="58" t="s">
        <v>232</v>
      </c>
      <c r="E481" s="59"/>
      <c r="F481" s="59"/>
      <c r="G481" s="69"/>
      <c r="H481" s="70"/>
      <c r="I481" s="96">
        <f>I482+I488</f>
        <v>7078.2</v>
      </c>
      <c r="J481" s="114">
        <f>J482+J488</f>
        <v>0</v>
      </c>
      <c r="K481" s="97">
        <f>K482+K488</f>
        <v>7078.200000000001</v>
      </c>
      <c r="L481" s="97">
        <f>L482+L488</f>
        <v>7074.3</v>
      </c>
    </row>
    <row r="482" spans="1:12" s="27" customFormat="1" ht="25.5">
      <c r="A482" s="227" t="s">
        <v>95</v>
      </c>
      <c r="B482" s="59" t="s">
        <v>228</v>
      </c>
      <c r="C482" s="39" t="s">
        <v>175</v>
      </c>
      <c r="D482" s="58" t="s">
        <v>232</v>
      </c>
      <c r="E482" s="42" t="s">
        <v>27</v>
      </c>
      <c r="F482" s="42" t="s">
        <v>256</v>
      </c>
      <c r="G482" s="43" t="s">
        <v>257</v>
      </c>
      <c r="H482" s="44"/>
      <c r="I482" s="96">
        <f>I483</f>
        <v>6794.2</v>
      </c>
      <c r="J482" s="114">
        <f>J483</f>
        <v>0</v>
      </c>
      <c r="K482" s="97">
        <f>K483</f>
        <v>6794.200000000001</v>
      </c>
      <c r="L482" s="97">
        <f>L483</f>
        <v>6790.3</v>
      </c>
    </row>
    <row r="483" spans="1:12" s="27" customFormat="1" ht="25.5">
      <c r="A483" s="234" t="s">
        <v>92</v>
      </c>
      <c r="B483" s="59" t="s">
        <v>228</v>
      </c>
      <c r="C483" s="39" t="s">
        <v>175</v>
      </c>
      <c r="D483" s="58" t="s">
        <v>232</v>
      </c>
      <c r="E483" s="42" t="s">
        <v>27</v>
      </c>
      <c r="F483" s="42" t="s">
        <v>256</v>
      </c>
      <c r="G483" s="43" t="s">
        <v>88</v>
      </c>
      <c r="H483" s="44"/>
      <c r="I483" s="45">
        <f>I484+I486</f>
        <v>6794.2</v>
      </c>
      <c r="J483" s="83">
        <f>J484+J486</f>
        <v>0</v>
      </c>
      <c r="K483" s="46">
        <f>K484+K486</f>
        <v>6794.200000000001</v>
      </c>
      <c r="L483" s="46">
        <f>L484+L486</f>
        <v>6790.3</v>
      </c>
    </row>
    <row r="484" spans="1:12" s="27" customFormat="1" ht="63.75">
      <c r="A484" s="227" t="s">
        <v>170</v>
      </c>
      <c r="B484" s="59" t="s">
        <v>228</v>
      </c>
      <c r="C484" s="39" t="s">
        <v>175</v>
      </c>
      <c r="D484" s="58" t="s">
        <v>232</v>
      </c>
      <c r="E484" s="42" t="s">
        <v>27</v>
      </c>
      <c r="F484" s="42" t="s">
        <v>256</v>
      </c>
      <c r="G484" s="43" t="s">
        <v>88</v>
      </c>
      <c r="H484" s="44">
        <v>100</v>
      </c>
      <c r="I484" s="45">
        <f>I485</f>
        <v>6542</v>
      </c>
      <c r="J484" s="83">
        <f>J485</f>
        <v>-8.4</v>
      </c>
      <c r="K484" s="46">
        <f>K485</f>
        <v>6533.6</v>
      </c>
      <c r="L484" s="46">
        <f>L485</f>
        <v>6530.7</v>
      </c>
    </row>
    <row r="485" spans="1:12" s="27" customFormat="1" ht="25.5">
      <c r="A485" s="227" t="s">
        <v>152</v>
      </c>
      <c r="B485" s="59" t="s">
        <v>228</v>
      </c>
      <c r="C485" s="39" t="s">
        <v>175</v>
      </c>
      <c r="D485" s="58" t="s">
        <v>232</v>
      </c>
      <c r="E485" s="42" t="s">
        <v>27</v>
      </c>
      <c r="F485" s="42" t="s">
        <v>256</v>
      </c>
      <c r="G485" s="43" t="s">
        <v>88</v>
      </c>
      <c r="H485" s="44">
        <v>120</v>
      </c>
      <c r="I485" s="45">
        <v>6542</v>
      </c>
      <c r="J485" s="83">
        <v>-8.4</v>
      </c>
      <c r="K485" s="46">
        <f>I485+J485</f>
        <v>6533.6</v>
      </c>
      <c r="L485" s="46">
        <v>6530.7</v>
      </c>
    </row>
    <row r="486" spans="1:12" s="27" customFormat="1" ht="25.5">
      <c r="A486" s="227" t="s">
        <v>143</v>
      </c>
      <c r="B486" s="59" t="s">
        <v>228</v>
      </c>
      <c r="C486" s="39" t="s">
        <v>175</v>
      </c>
      <c r="D486" s="58" t="s">
        <v>232</v>
      </c>
      <c r="E486" s="42" t="s">
        <v>27</v>
      </c>
      <c r="F486" s="42" t="s">
        <v>256</v>
      </c>
      <c r="G486" s="43" t="s">
        <v>88</v>
      </c>
      <c r="H486" s="44">
        <v>200</v>
      </c>
      <c r="I486" s="45">
        <f>I487</f>
        <v>252.2</v>
      </c>
      <c r="J486" s="83">
        <f>J487</f>
        <v>8.4</v>
      </c>
      <c r="K486" s="46">
        <f>K487</f>
        <v>260.59999999999997</v>
      </c>
      <c r="L486" s="46">
        <f>L487</f>
        <v>259.6</v>
      </c>
    </row>
    <row r="487" spans="1:12" s="27" customFormat="1" ht="25.5">
      <c r="A487" s="227" t="s">
        <v>145</v>
      </c>
      <c r="B487" s="59" t="s">
        <v>228</v>
      </c>
      <c r="C487" s="39" t="s">
        <v>175</v>
      </c>
      <c r="D487" s="58" t="s">
        <v>232</v>
      </c>
      <c r="E487" s="42" t="s">
        <v>27</v>
      </c>
      <c r="F487" s="42" t="s">
        <v>256</v>
      </c>
      <c r="G487" s="43" t="s">
        <v>88</v>
      </c>
      <c r="H487" s="44">
        <v>240</v>
      </c>
      <c r="I487" s="45">
        <v>252.2</v>
      </c>
      <c r="J487" s="83">
        <v>8.4</v>
      </c>
      <c r="K487" s="46">
        <f>I487+J487</f>
        <v>260.59999999999997</v>
      </c>
      <c r="L487" s="46">
        <v>259.6</v>
      </c>
    </row>
    <row r="488" spans="1:12" s="27" customFormat="1" ht="25.5">
      <c r="A488" s="232" t="s">
        <v>128</v>
      </c>
      <c r="B488" s="59" t="s">
        <v>228</v>
      </c>
      <c r="C488" s="39" t="s">
        <v>175</v>
      </c>
      <c r="D488" s="58" t="s">
        <v>232</v>
      </c>
      <c r="E488" s="48" t="s">
        <v>29</v>
      </c>
      <c r="F488" s="48" t="s">
        <v>256</v>
      </c>
      <c r="G488" s="44" t="s">
        <v>257</v>
      </c>
      <c r="H488" s="44"/>
      <c r="I488" s="45">
        <f>I489</f>
        <v>284</v>
      </c>
      <c r="J488" s="83">
        <f aca="true" t="shared" si="81" ref="J488:L490">J489</f>
        <v>0</v>
      </c>
      <c r="K488" s="46">
        <f t="shared" si="81"/>
        <v>284</v>
      </c>
      <c r="L488" s="46">
        <f t="shared" si="81"/>
        <v>284</v>
      </c>
    </row>
    <row r="489" spans="1:12" s="27" customFormat="1" ht="25.5">
      <c r="A489" s="226" t="s">
        <v>129</v>
      </c>
      <c r="B489" s="59" t="s">
        <v>228</v>
      </c>
      <c r="C489" s="39" t="s">
        <v>175</v>
      </c>
      <c r="D489" s="58" t="s">
        <v>232</v>
      </c>
      <c r="E489" s="48" t="s">
        <v>29</v>
      </c>
      <c r="F489" s="48" t="s">
        <v>256</v>
      </c>
      <c r="G489" s="44" t="s">
        <v>64</v>
      </c>
      <c r="H489" s="44"/>
      <c r="I489" s="45">
        <f>I490+I492</f>
        <v>284</v>
      </c>
      <c r="J489" s="83">
        <f>J490+J492</f>
        <v>0</v>
      </c>
      <c r="K489" s="46">
        <f>K490+K492</f>
        <v>284</v>
      </c>
      <c r="L489" s="46">
        <f>L490+L492</f>
        <v>284</v>
      </c>
    </row>
    <row r="490" spans="1:12" s="27" customFormat="1" ht="25.5">
      <c r="A490" s="227" t="s">
        <v>143</v>
      </c>
      <c r="B490" s="59" t="s">
        <v>228</v>
      </c>
      <c r="C490" s="39" t="s">
        <v>175</v>
      </c>
      <c r="D490" s="58" t="s">
        <v>232</v>
      </c>
      <c r="E490" s="48" t="s">
        <v>29</v>
      </c>
      <c r="F490" s="48" t="s">
        <v>256</v>
      </c>
      <c r="G490" s="44" t="s">
        <v>64</v>
      </c>
      <c r="H490" s="44">
        <v>200</v>
      </c>
      <c r="I490" s="45">
        <f>I491</f>
        <v>256.1</v>
      </c>
      <c r="J490" s="83">
        <f t="shared" si="81"/>
        <v>0</v>
      </c>
      <c r="K490" s="46">
        <f t="shared" si="81"/>
        <v>256.1</v>
      </c>
      <c r="L490" s="46">
        <f t="shared" si="81"/>
        <v>256.1</v>
      </c>
    </row>
    <row r="491" spans="1:12" s="27" customFormat="1" ht="25.5">
      <c r="A491" s="227" t="s">
        <v>145</v>
      </c>
      <c r="B491" s="59" t="s">
        <v>228</v>
      </c>
      <c r="C491" s="39" t="s">
        <v>175</v>
      </c>
      <c r="D491" s="58" t="s">
        <v>232</v>
      </c>
      <c r="E491" s="48" t="s">
        <v>29</v>
      </c>
      <c r="F491" s="48" t="s">
        <v>256</v>
      </c>
      <c r="G491" s="44" t="s">
        <v>64</v>
      </c>
      <c r="H491" s="44">
        <v>240</v>
      </c>
      <c r="I491" s="45">
        <v>256.1</v>
      </c>
      <c r="J491" s="83">
        <v>0</v>
      </c>
      <c r="K491" s="46">
        <f>I491+J491</f>
        <v>256.1</v>
      </c>
      <c r="L491" s="46">
        <f>J491+K491</f>
        <v>256.1</v>
      </c>
    </row>
    <row r="492" spans="1:12" s="27" customFormat="1" ht="12.75">
      <c r="A492" s="235" t="s">
        <v>153</v>
      </c>
      <c r="B492" s="69" t="s">
        <v>228</v>
      </c>
      <c r="C492" s="112" t="s">
        <v>175</v>
      </c>
      <c r="D492" s="58" t="s">
        <v>232</v>
      </c>
      <c r="E492" s="48" t="s">
        <v>29</v>
      </c>
      <c r="F492" s="48" t="s">
        <v>256</v>
      </c>
      <c r="G492" s="44" t="s">
        <v>64</v>
      </c>
      <c r="H492" s="49" t="s">
        <v>154</v>
      </c>
      <c r="I492" s="83">
        <f>I493</f>
        <v>27.9</v>
      </c>
      <c r="J492" s="83">
        <f>J493</f>
        <v>0</v>
      </c>
      <c r="K492" s="46">
        <f>K493</f>
        <v>27.9</v>
      </c>
      <c r="L492" s="46">
        <f>L493</f>
        <v>27.9</v>
      </c>
    </row>
    <row r="493" spans="1:12" s="27" customFormat="1" ht="12.75">
      <c r="A493" s="243" t="s">
        <v>155</v>
      </c>
      <c r="B493" s="69" t="s">
        <v>228</v>
      </c>
      <c r="C493" s="112" t="s">
        <v>175</v>
      </c>
      <c r="D493" s="58" t="s">
        <v>232</v>
      </c>
      <c r="E493" s="48" t="s">
        <v>29</v>
      </c>
      <c r="F493" s="48" t="s">
        <v>256</v>
      </c>
      <c r="G493" s="44" t="s">
        <v>64</v>
      </c>
      <c r="H493" s="49" t="s">
        <v>156</v>
      </c>
      <c r="I493" s="83">
        <v>27.9</v>
      </c>
      <c r="J493" s="83">
        <v>0</v>
      </c>
      <c r="K493" s="46">
        <f>I493+J493</f>
        <v>27.9</v>
      </c>
      <c r="L493" s="46">
        <f>J493+K493</f>
        <v>27.9</v>
      </c>
    </row>
    <row r="494" spans="1:12" s="27" customFormat="1" ht="12.75">
      <c r="A494" s="226" t="s">
        <v>193</v>
      </c>
      <c r="B494" s="124" t="s">
        <v>228</v>
      </c>
      <c r="C494" s="122" t="s">
        <v>177</v>
      </c>
      <c r="D494" s="123"/>
      <c r="E494" s="124"/>
      <c r="F494" s="42"/>
      <c r="G494" s="43"/>
      <c r="H494" s="44"/>
      <c r="I494" s="45">
        <f>I510+I521+I495</f>
        <v>26720.3</v>
      </c>
      <c r="J494" s="83">
        <f>J510+J521+J495</f>
        <v>0</v>
      </c>
      <c r="K494" s="46">
        <f>K510+K521+K495</f>
        <v>26720.3</v>
      </c>
      <c r="L494" s="46">
        <f>L510+L521+L495</f>
        <v>26720.3</v>
      </c>
    </row>
    <row r="495" spans="1:12" s="27" customFormat="1" ht="12.75">
      <c r="A495" s="226" t="s">
        <v>299</v>
      </c>
      <c r="B495" s="124" t="s">
        <v>228</v>
      </c>
      <c r="C495" s="122" t="s">
        <v>177</v>
      </c>
      <c r="D495" s="123" t="s">
        <v>182</v>
      </c>
      <c r="E495" s="124"/>
      <c r="F495" s="42"/>
      <c r="G495" s="43"/>
      <c r="H495" s="44"/>
      <c r="I495" s="45">
        <f>I503+I496</f>
        <v>1075.2</v>
      </c>
      <c r="J495" s="83">
        <f>J503+J496</f>
        <v>0</v>
      </c>
      <c r="K495" s="46">
        <f>K503+K496</f>
        <v>1075.2</v>
      </c>
      <c r="L495" s="46">
        <f>L503+L496</f>
        <v>1075.2</v>
      </c>
    </row>
    <row r="496" spans="1:12" s="27" customFormat="1" ht="51">
      <c r="A496" s="226" t="s">
        <v>51</v>
      </c>
      <c r="B496" s="126" t="s">
        <v>228</v>
      </c>
      <c r="C496" s="125" t="s">
        <v>177</v>
      </c>
      <c r="D496" s="113" t="s">
        <v>182</v>
      </c>
      <c r="E496" s="126" t="s">
        <v>179</v>
      </c>
      <c r="F496" s="48" t="s">
        <v>256</v>
      </c>
      <c r="G496" s="44" t="s">
        <v>257</v>
      </c>
      <c r="H496" s="44"/>
      <c r="I496" s="127">
        <f>I497+I500</f>
        <v>1075.2</v>
      </c>
      <c r="J496" s="211">
        <f>J497+J500</f>
        <v>0</v>
      </c>
      <c r="K496" s="128">
        <f>K497+K500</f>
        <v>1075.2</v>
      </c>
      <c r="L496" s="128">
        <f>L497+L500</f>
        <v>1075.2</v>
      </c>
    </row>
    <row r="497" spans="1:12" s="27" customFormat="1" ht="12.75">
      <c r="A497" s="235" t="s">
        <v>281</v>
      </c>
      <c r="B497" s="126" t="s">
        <v>228</v>
      </c>
      <c r="C497" s="125" t="s">
        <v>177</v>
      </c>
      <c r="D497" s="113" t="s">
        <v>182</v>
      </c>
      <c r="E497" s="126" t="s">
        <v>179</v>
      </c>
      <c r="F497" s="48" t="s">
        <v>256</v>
      </c>
      <c r="G497" s="44" t="s">
        <v>280</v>
      </c>
      <c r="H497" s="44"/>
      <c r="I497" s="127">
        <f aca="true" t="shared" si="82" ref="I497:L498">I498</f>
        <v>700</v>
      </c>
      <c r="J497" s="211">
        <f t="shared" si="82"/>
        <v>0</v>
      </c>
      <c r="K497" s="128">
        <f t="shared" si="82"/>
        <v>700</v>
      </c>
      <c r="L497" s="128">
        <f t="shared" si="82"/>
        <v>700</v>
      </c>
    </row>
    <row r="498" spans="1:12" s="27" customFormat="1" ht="25.5">
      <c r="A498" s="235" t="s">
        <v>143</v>
      </c>
      <c r="B498" s="126" t="s">
        <v>228</v>
      </c>
      <c r="C498" s="125" t="s">
        <v>177</v>
      </c>
      <c r="D498" s="113" t="s">
        <v>182</v>
      </c>
      <c r="E498" s="126" t="s">
        <v>179</v>
      </c>
      <c r="F498" s="48" t="s">
        <v>256</v>
      </c>
      <c r="G498" s="44" t="s">
        <v>280</v>
      </c>
      <c r="H498" s="44" t="s">
        <v>144</v>
      </c>
      <c r="I498" s="127">
        <f t="shared" si="82"/>
        <v>700</v>
      </c>
      <c r="J498" s="211">
        <f t="shared" si="82"/>
        <v>0</v>
      </c>
      <c r="K498" s="128">
        <f t="shared" si="82"/>
        <v>700</v>
      </c>
      <c r="L498" s="128">
        <f t="shared" si="82"/>
        <v>700</v>
      </c>
    </row>
    <row r="499" spans="1:12" s="27" customFormat="1" ht="25.5">
      <c r="A499" s="235" t="s">
        <v>145</v>
      </c>
      <c r="B499" s="126" t="s">
        <v>228</v>
      </c>
      <c r="C499" s="125" t="s">
        <v>177</v>
      </c>
      <c r="D499" s="113" t="s">
        <v>182</v>
      </c>
      <c r="E499" s="126" t="s">
        <v>179</v>
      </c>
      <c r="F499" s="48" t="s">
        <v>256</v>
      </c>
      <c r="G499" s="44" t="s">
        <v>280</v>
      </c>
      <c r="H499" s="44" t="s">
        <v>146</v>
      </c>
      <c r="I499" s="127">
        <v>700</v>
      </c>
      <c r="J499" s="211">
        <v>0</v>
      </c>
      <c r="K499" s="128">
        <f>I499+J499</f>
        <v>700</v>
      </c>
      <c r="L499" s="128">
        <f>J499+K499</f>
        <v>700</v>
      </c>
    </row>
    <row r="500" spans="1:12" s="27" customFormat="1" ht="25.5">
      <c r="A500" s="235" t="s">
        <v>300</v>
      </c>
      <c r="B500" s="126" t="s">
        <v>228</v>
      </c>
      <c r="C500" s="125" t="s">
        <v>177</v>
      </c>
      <c r="D500" s="113" t="s">
        <v>182</v>
      </c>
      <c r="E500" s="126" t="s">
        <v>179</v>
      </c>
      <c r="F500" s="48" t="s">
        <v>256</v>
      </c>
      <c r="G500" s="44" t="s">
        <v>301</v>
      </c>
      <c r="H500" s="44"/>
      <c r="I500" s="127">
        <f aca="true" t="shared" si="83" ref="I500:L501">I501</f>
        <v>375.2</v>
      </c>
      <c r="J500" s="211">
        <f t="shared" si="83"/>
        <v>0</v>
      </c>
      <c r="K500" s="128">
        <f t="shared" si="83"/>
        <v>375.2</v>
      </c>
      <c r="L500" s="128">
        <f t="shared" si="83"/>
        <v>375.2</v>
      </c>
    </row>
    <row r="501" spans="1:12" s="27" customFormat="1" ht="25.5">
      <c r="A501" s="235" t="s">
        <v>143</v>
      </c>
      <c r="B501" s="126" t="s">
        <v>228</v>
      </c>
      <c r="C501" s="125" t="s">
        <v>177</v>
      </c>
      <c r="D501" s="113" t="s">
        <v>182</v>
      </c>
      <c r="E501" s="126" t="s">
        <v>179</v>
      </c>
      <c r="F501" s="48" t="s">
        <v>256</v>
      </c>
      <c r="G501" s="44" t="s">
        <v>301</v>
      </c>
      <c r="H501" s="44" t="s">
        <v>144</v>
      </c>
      <c r="I501" s="127">
        <f t="shared" si="83"/>
        <v>375.2</v>
      </c>
      <c r="J501" s="211">
        <f t="shared" si="83"/>
        <v>0</v>
      </c>
      <c r="K501" s="128">
        <f t="shared" si="83"/>
        <v>375.2</v>
      </c>
      <c r="L501" s="128">
        <f t="shared" si="83"/>
        <v>375.2</v>
      </c>
    </row>
    <row r="502" spans="1:12" s="27" customFormat="1" ht="25.5">
      <c r="A502" s="235" t="s">
        <v>145</v>
      </c>
      <c r="B502" s="126" t="s">
        <v>228</v>
      </c>
      <c r="C502" s="125" t="s">
        <v>177</v>
      </c>
      <c r="D502" s="113" t="s">
        <v>182</v>
      </c>
      <c r="E502" s="126" t="s">
        <v>179</v>
      </c>
      <c r="F502" s="48" t="s">
        <v>256</v>
      </c>
      <c r="G502" s="43" t="s">
        <v>301</v>
      </c>
      <c r="H502" s="44" t="s">
        <v>146</v>
      </c>
      <c r="I502" s="127">
        <v>375.2</v>
      </c>
      <c r="J502" s="211">
        <v>0</v>
      </c>
      <c r="K502" s="128">
        <f>I502+J502</f>
        <v>375.2</v>
      </c>
      <c r="L502" s="128">
        <v>375.2</v>
      </c>
    </row>
    <row r="503" spans="1:12" s="27" customFormat="1" ht="25.5" customHeight="1" hidden="1">
      <c r="A503" s="227" t="s">
        <v>268</v>
      </c>
      <c r="B503" s="59" t="s">
        <v>228</v>
      </c>
      <c r="C503" s="39" t="s">
        <v>177</v>
      </c>
      <c r="D503" s="58" t="s">
        <v>182</v>
      </c>
      <c r="E503" s="42" t="s">
        <v>35</v>
      </c>
      <c r="F503" s="42" t="s">
        <v>256</v>
      </c>
      <c r="G503" s="43" t="s">
        <v>257</v>
      </c>
      <c r="H503" s="44"/>
      <c r="I503" s="45">
        <f>I504+I507</f>
        <v>0</v>
      </c>
      <c r="J503" s="83">
        <f>J504+J507</f>
        <v>0</v>
      </c>
      <c r="K503" s="46">
        <f>K504+K507</f>
        <v>0</v>
      </c>
      <c r="L503" s="46">
        <f>L504+L507</f>
        <v>0</v>
      </c>
    </row>
    <row r="504" spans="1:12" s="27" customFormat="1" ht="12.75" customHeight="1" hidden="1">
      <c r="A504" s="235" t="s">
        <v>281</v>
      </c>
      <c r="B504" s="59" t="s">
        <v>228</v>
      </c>
      <c r="C504" s="39" t="s">
        <v>177</v>
      </c>
      <c r="D504" s="58" t="s">
        <v>182</v>
      </c>
      <c r="E504" s="59" t="s">
        <v>35</v>
      </c>
      <c r="F504" s="59" t="s">
        <v>256</v>
      </c>
      <c r="G504" s="69" t="s">
        <v>280</v>
      </c>
      <c r="H504" s="70"/>
      <c r="I504" s="96">
        <f aca="true" t="shared" si="84" ref="I504:L505">I505</f>
        <v>0</v>
      </c>
      <c r="J504" s="114">
        <f t="shared" si="84"/>
        <v>0</v>
      </c>
      <c r="K504" s="97">
        <f t="shared" si="84"/>
        <v>0</v>
      </c>
      <c r="L504" s="97">
        <f t="shared" si="84"/>
        <v>0</v>
      </c>
    </row>
    <row r="505" spans="1:12" s="27" customFormat="1" ht="25.5" customHeight="1" hidden="1">
      <c r="A505" s="235" t="s">
        <v>143</v>
      </c>
      <c r="B505" s="59" t="s">
        <v>228</v>
      </c>
      <c r="C505" s="39" t="s">
        <v>177</v>
      </c>
      <c r="D505" s="58" t="s">
        <v>182</v>
      </c>
      <c r="E505" s="59" t="s">
        <v>35</v>
      </c>
      <c r="F505" s="59" t="s">
        <v>256</v>
      </c>
      <c r="G505" s="69" t="s">
        <v>280</v>
      </c>
      <c r="H505" s="70" t="s">
        <v>144</v>
      </c>
      <c r="I505" s="96">
        <f t="shared" si="84"/>
        <v>0</v>
      </c>
      <c r="J505" s="114">
        <f t="shared" si="84"/>
        <v>0</v>
      </c>
      <c r="K505" s="97">
        <f t="shared" si="84"/>
        <v>0</v>
      </c>
      <c r="L505" s="97">
        <f t="shared" si="84"/>
        <v>0</v>
      </c>
    </row>
    <row r="506" spans="1:12" s="27" customFormat="1" ht="25.5" customHeight="1" hidden="1">
      <c r="A506" s="235" t="s">
        <v>145</v>
      </c>
      <c r="B506" s="59" t="s">
        <v>228</v>
      </c>
      <c r="C506" s="39" t="s">
        <v>177</v>
      </c>
      <c r="D506" s="58" t="s">
        <v>182</v>
      </c>
      <c r="E506" s="59" t="s">
        <v>35</v>
      </c>
      <c r="F506" s="59" t="s">
        <v>256</v>
      </c>
      <c r="G506" s="69" t="s">
        <v>280</v>
      </c>
      <c r="H506" s="70" t="s">
        <v>146</v>
      </c>
      <c r="I506" s="96">
        <v>0</v>
      </c>
      <c r="J506" s="114">
        <v>0</v>
      </c>
      <c r="K506" s="46">
        <f>I506+J506</f>
        <v>0</v>
      </c>
      <c r="L506" s="46">
        <f>J506+K506</f>
        <v>0</v>
      </c>
    </row>
    <row r="507" spans="1:12" s="27" customFormat="1" ht="25.5" customHeight="1" hidden="1">
      <c r="A507" s="243" t="s">
        <v>300</v>
      </c>
      <c r="B507" s="59" t="s">
        <v>228</v>
      </c>
      <c r="C507" s="39" t="s">
        <v>177</v>
      </c>
      <c r="D507" s="58" t="s">
        <v>182</v>
      </c>
      <c r="E507" s="59" t="s">
        <v>35</v>
      </c>
      <c r="F507" s="59" t="s">
        <v>256</v>
      </c>
      <c r="G507" s="69" t="s">
        <v>301</v>
      </c>
      <c r="H507" s="70"/>
      <c r="I507" s="96">
        <f aca="true" t="shared" si="85" ref="I507:L508">I508</f>
        <v>0</v>
      </c>
      <c r="J507" s="114">
        <f t="shared" si="85"/>
        <v>0</v>
      </c>
      <c r="K507" s="97">
        <f t="shared" si="85"/>
        <v>0</v>
      </c>
      <c r="L507" s="97">
        <f t="shared" si="85"/>
        <v>0</v>
      </c>
    </row>
    <row r="508" spans="1:12" s="27" customFormat="1" ht="25.5" customHeight="1" hidden="1">
      <c r="A508" s="235" t="s">
        <v>143</v>
      </c>
      <c r="B508" s="59" t="s">
        <v>228</v>
      </c>
      <c r="C508" s="39" t="s">
        <v>177</v>
      </c>
      <c r="D508" s="58" t="s">
        <v>182</v>
      </c>
      <c r="E508" s="59" t="s">
        <v>35</v>
      </c>
      <c r="F508" s="59" t="s">
        <v>256</v>
      </c>
      <c r="G508" s="69" t="s">
        <v>301</v>
      </c>
      <c r="H508" s="70" t="s">
        <v>144</v>
      </c>
      <c r="I508" s="96">
        <f t="shared" si="85"/>
        <v>0</v>
      </c>
      <c r="J508" s="114">
        <f t="shared" si="85"/>
        <v>0</v>
      </c>
      <c r="K508" s="97">
        <f t="shared" si="85"/>
        <v>0</v>
      </c>
      <c r="L508" s="97">
        <f t="shared" si="85"/>
        <v>0</v>
      </c>
    </row>
    <row r="509" spans="1:12" s="27" customFormat="1" ht="25.5" customHeight="1" hidden="1">
      <c r="A509" s="235" t="s">
        <v>145</v>
      </c>
      <c r="B509" s="59" t="s">
        <v>228</v>
      </c>
      <c r="C509" s="39" t="s">
        <v>177</v>
      </c>
      <c r="D509" s="58" t="s">
        <v>182</v>
      </c>
      <c r="E509" s="59" t="s">
        <v>35</v>
      </c>
      <c r="F509" s="59" t="s">
        <v>256</v>
      </c>
      <c r="G509" s="69" t="s">
        <v>301</v>
      </c>
      <c r="H509" s="70" t="s">
        <v>146</v>
      </c>
      <c r="I509" s="96">
        <v>0</v>
      </c>
      <c r="J509" s="114">
        <v>0</v>
      </c>
      <c r="K509" s="46">
        <f>I509+J509</f>
        <v>0</v>
      </c>
      <c r="L509" s="46">
        <f>J509+K509</f>
        <v>0</v>
      </c>
    </row>
    <row r="510" spans="1:12" s="27" customFormat="1" ht="12.75">
      <c r="A510" s="226" t="s">
        <v>115</v>
      </c>
      <c r="B510" s="59" t="s">
        <v>228</v>
      </c>
      <c r="C510" s="39" t="s">
        <v>177</v>
      </c>
      <c r="D510" s="58" t="s">
        <v>176</v>
      </c>
      <c r="E510" s="59"/>
      <c r="F510" s="59"/>
      <c r="G510" s="69"/>
      <c r="H510" s="70"/>
      <c r="I510" s="96">
        <f>I511</f>
        <v>25345.1</v>
      </c>
      <c r="J510" s="114">
        <f>J511</f>
        <v>0</v>
      </c>
      <c r="K510" s="97">
        <f>K511</f>
        <v>25345.1</v>
      </c>
      <c r="L510" s="97">
        <f>L511</f>
        <v>25345.1</v>
      </c>
    </row>
    <row r="511" spans="1:12" s="20" customFormat="1" ht="38.25">
      <c r="A511" s="227" t="s">
        <v>7</v>
      </c>
      <c r="B511" s="59" t="s">
        <v>228</v>
      </c>
      <c r="C511" s="39" t="s">
        <v>177</v>
      </c>
      <c r="D511" s="58" t="s">
        <v>176</v>
      </c>
      <c r="E511" s="66" t="s">
        <v>232</v>
      </c>
      <c r="F511" s="66" t="s">
        <v>256</v>
      </c>
      <c r="G511" s="67" t="s">
        <v>257</v>
      </c>
      <c r="H511" s="65"/>
      <c r="I511" s="46">
        <f>I515+I518+I512</f>
        <v>25345.1</v>
      </c>
      <c r="J511" s="83">
        <f>J515+J518+J512</f>
        <v>0</v>
      </c>
      <c r="K511" s="46">
        <f>K515+K518+K512</f>
        <v>25345.1</v>
      </c>
      <c r="L511" s="46">
        <f>L515+L518+L512</f>
        <v>25345.1</v>
      </c>
    </row>
    <row r="512" spans="1:12" s="20" customFormat="1" ht="38.25">
      <c r="A512" s="227" t="s">
        <v>357</v>
      </c>
      <c r="B512" s="59" t="s">
        <v>228</v>
      </c>
      <c r="C512" s="39" t="s">
        <v>177</v>
      </c>
      <c r="D512" s="58" t="s">
        <v>176</v>
      </c>
      <c r="E512" s="66" t="s">
        <v>232</v>
      </c>
      <c r="F512" s="66" t="s">
        <v>256</v>
      </c>
      <c r="G512" s="67" t="s">
        <v>356</v>
      </c>
      <c r="H512" s="65"/>
      <c r="I512" s="46">
        <f aca="true" t="shared" si="86" ref="I512:L513">I513</f>
        <v>18536.1</v>
      </c>
      <c r="J512" s="83">
        <f t="shared" si="86"/>
        <v>0</v>
      </c>
      <c r="K512" s="46">
        <f t="shared" si="86"/>
        <v>18536.1</v>
      </c>
      <c r="L512" s="46">
        <f t="shared" si="86"/>
        <v>18536.1</v>
      </c>
    </row>
    <row r="513" spans="1:12" s="20" customFormat="1" ht="12.75">
      <c r="A513" s="227" t="s">
        <v>209</v>
      </c>
      <c r="B513" s="59" t="s">
        <v>228</v>
      </c>
      <c r="C513" s="39" t="s">
        <v>177</v>
      </c>
      <c r="D513" s="58" t="s">
        <v>176</v>
      </c>
      <c r="E513" s="66" t="s">
        <v>232</v>
      </c>
      <c r="F513" s="66" t="s">
        <v>256</v>
      </c>
      <c r="G513" s="67" t="s">
        <v>356</v>
      </c>
      <c r="H513" s="65" t="s">
        <v>223</v>
      </c>
      <c r="I513" s="46">
        <f t="shared" si="86"/>
        <v>18536.1</v>
      </c>
      <c r="J513" s="83">
        <f t="shared" si="86"/>
        <v>0</v>
      </c>
      <c r="K513" s="46">
        <f t="shared" si="86"/>
        <v>18536.1</v>
      </c>
      <c r="L513" s="46">
        <f t="shared" si="86"/>
        <v>18536.1</v>
      </c>
    </row>
    <row r="514" spans="1:12" s="20" customFormat="1" ht="12.75">
      <c r="A514" s="227" t="s">
        <v>162</v>
      </c>
      <c r="B514" s="59" t="s">
        <v>228</v>
      </c>
      <c r="C514" s="39" t="s">
        <v>177</v>
      </c>
      <c r="D514" s="58" t="s">
        <v>176</v>
      </c>
      <c r="E514" s="66" t="s">
        <v>232</v>
      </c>
      <c r="F514" s="66" t="s">
        <v>256</v>
      </c>
      <c r="G514" s="67" t="s">
        <v>356</v>
      </c>
      <c r="H514" s="65" t="s">
        <v>171</v>
      </c>
      <c r="I514" s="46">
        <v>18536.1</v>
      </c>
      <c r="J514" s="83">
        <v>0</v>
      </c>
      <c r="K514" s="46">
        <f>J514+I514</f>
        <v>18536.1</v>
      </c>
      <c r="L514" s="46">
        <f>K514+J514</f>
        <v>18536.1</v>
      </c>
    </row>
    <row r="515" spans="1:12" s="20" customFormat="1" ht="12.75">
      <c r="A515" s="227" t="s">
        <v>8</v>
      </c>
      <c r="B515" s="59" t="s">
        <v>228</v>
      </c>
      <c r="C515" s="39" t="s">
        <v>177</v>
      </c>
      <c r="D515" s="58" t="s">
        <v>176</v>
      </c>
      <c r="E515" s="66" t="s">
        <v>232</v>
      </c>
      <c r="F515" s="66" t="s">
        <v>256</v>
      </c>
      <c r="G515" s="67">
        <v>7811</v>
      </c>
      <c r="H515" s="65"/>
      <c r="I515" s="45">
        <f aca="true" t="shared" si="87" ref="I515:L516">I516</f>
        <v>6709</v>
      </c>
      <c r="J515" s="83">
        <f t="shared" si="87"/>
        <v>0</v>
      </c>
      <c r="K515" s="46">
        <f t="shared" si="87"/>
        <v>6709</v>
      </c>
      <c r="L515" s="46">
        <f t="shared" si="87"/>
        <v>6709</v>
      </c>
    </row>
    <row r="516" spans="1:12" s="20" customFormat="1" ht="12.75">
      <c r="A516" s="227" t="s">
        <v>209</v>
      </c>
      <c r="B516" s="59" t="s">
        <v>228</v>
      </c>
      <c r="C516" s="39" t="s">
        <v>177</v>
      </c>
      <c r="D516" s="58" t="s">
        <v>176</v>
      </c>
      <c r="E516" s="66" t="s">
        <v>232</v>
      </c>
      <c r="F516" s="66" t="s">
        <v>256</v>
      </c>
      <c r="G516" s="67">
        <v>7811</v>
      </c>
      <c r="H516" s="65" t="s">
        <v>223</v>
      </c>
      <c r="I516" s="45">
        <f t="shared" si="87"/>
        <v>6709</v>
      </c>
      <c r="J516" s="83">
        <f t="shared" si="87"/>
        <v>0</v>
      </c>
      <c r="K516" s="46">
        <f t="shared" si="87"/>
        <v>6709</v>
      </c>
      <c r="L516" s="46">
        <f t="shared" si="87"/>
        <v>6709</v>
      </c>
    </row>
    <row r="517" spans="1:12" s="20" customFormat="1" ht="12.75">
      <c r="A517" s="227" t="s">
        <v>162</v>
      </c>
      <c r="B517" s="59" t="s">
        <v>228</v>
      </c>
      <c r="C517" s="39" t="s">
        <v>177</v>
      </c>
      <c r="D517" s="58" t="s">
        <v>176</v>
      </c>
      <c r="E517" s="66" t="s">
        <v>232</v>
      </c>
      <c r="F517" s="66" t="s">
        <v>256</v>
      </c>
      <c r="G517" s="67">
        <v>7811</v>
      </c>
      <c r="H517" s="65" t="s">
        <v>171</v>
      </c>
      <c r="I517" s="45">
        <v>6709</v>
      </c>
      <c r="J517" s="83">
        <v>0</v>
      </c>
      <c r="K517" s="46">
        <f>J517+I517</f>
        <v>6709</v>
      </c>
      <c r="L517" s="46">
        <f>K517+J517</f>
        <v>6709</v>
      </c>
    </row>
    <row r="518" spans="1:12" s="20" customFormat="1" ht="25.5">
      <c r="A518" s="227" t="s">
        <v>9</v>
      </c>
      <c r="B518" s="59" t="s">
        <v>228</v>
      </c>
      <c r="C518" s="39" t="s">
        <v>177</v>
      </c>
      <c r="D518" s="58" t="s">
        <v>176</v>
      </c>
      <c r="E518" s="66" t="s">
        <v>232</v>
      </c>
      <c r="F518" s="66" t="s">
        <v>256</v>
      </c>
      <c r="G518" s="67" t="s">
        <v>10</v>
      </c>
      <c r="H518" s="65"/>
      <c r="I518" s="45">
        <f aca="true" t="shared" si="88" ref="I518:L519">I519</f>
        <v>100</v>
      </c>
      <c r="J518" s="83">
        <f t="shared" si="88"/>
        <v>0</v>
      </c>
      <c r="K518" s="46">
        <f t="shared" si="88"/>
        <v>100</v>
      </c>
      <c r="L518" s="46">
        <f t="shared" si="88"/>
        <v>100</v>
      </c>
    </row>
    <row r="519" spans="1:12" s="20" customFormat="1" ht="12.75">
      <c r="A519" s="227" t="s">
        <v>209</v>
      </c>
      <c r="B519" s="59" t="s">
        <v>228</v>
      </c>
      <c r="C519" s="39" t="s">
        <v>177</v>
      </c>
      <c r="D519" s="58" t="s">
        <v>176</v>
      </c>
      <c r="E519" s="66" t="s">
        <v>232</v>
      </c>
      <c r="F519" s="66" t="s">
        <v>256</v>
      </c>
      <c r="G519" s="67" t="s">
        <v>10</v>
      </c>
      <c r="H519" s="65" t="s">
        <v>223</v>
      </c>
      <c r="I519" s="45">
        <f t="shared" si="88"/>
        <v>100</v>
      </c>
      <c r="J519" s="83">
        <f t="shared" si="88"/>
        <v>0</v>
      </c>
      <c r="K519" s="46">
        <f t="shared" si="88"/>
        <v>100</v>
      </c>
      <c r="L519" s="46">
        <f t="shared" si="88"/>
        <v>100</v>
      </c>
    </row>
    <row r="520" spans="1:12" s="20" customFormat="1" ht="12.75">
      <c r="A520" s="227" t="s">
        <v>162</v>
      </c>
      <c r="B520" s="59" t="s">
        <v>228</v>
      </c>
      <c r="C520" s="39" t="s">
        <v>177</v>
      </c>
      <c r="D520" s="58" t="s">
        <v>176</v>
      </c>
      <c r="E520" s="66" t="s">
        <v>232</v>
      </c>
      <c r="F520" s="66" t="s">
        <v>256</v>
      </c>
      <c r="G520" s="67" t="s">
        <v>10</v>
      </c>
      <c r="H520" s="65" t="s">
        <v>171</v>
      </c>
      <c r="I520" s="45">
        <v>100</v>
      </c>
      <c r="J520" s="83"/>
      <c r="K520" s="46">
        <f>I520+J520</f>
        <v>100</v>
      </c>
      <c r="L520" s="46">
        <f>J520+K520</f>
        <v>100</v>
      </c>
    </row>
    <row r="521" spans="1:12" s="27" customFormat="1" ht="12.75">
      <c r="A521" s="226" t="s">
        <v>201</v>
      </c>
      <c r="B521" s="59" t="s">
        <v>228</v>
      </c>
      <c r="C521" s="39" t="s">
        <v>177</v>
      </c>
      <c r="D521" s="58" t="s">
        <v>208</v>
      </c>
      <c r="E521" s="59"/>
      <c r="F521" s="59"/>
      <c r="G521" s="69"/>
      <c r="H521" s="70"/>
      <c r="I521" s="96">
        <f>I522+I526</f>
        <v>300</v>
      </c>
      <c r="J521" s="114">
        <f>J522+J526</f>
        <v>0</v>
      </c>
      <c r="K521" s="97">
        <f>K522+K526</f>
        <v>300</v>
      </c>
      <c r="L521" s="97">
        <f>L522+L526</f>
        <v>300</v>
      </c>
    </row>
    <row r="522" spans="1:12" s="20" customFormat="1" ht="51" hidden="1">
      <c r="A522" s="231" t="s">
        <v>38</v>
      </c>
      <c r="B522" s="59" t="s">
        <v>228</v>
      </c>
      <c r="C522" s="39" t="s">
        <v>177</v>
      </c>
      <c r="D522" s="58" t="s">
        <v>208</v>
      </c>
      <c r="E522" s="73" t="s">
        <v>177</v>
      </c>
      <c r="F522" s="73" t="s">
        <v>256</v>
      </c>
      <c r="G522" s="74" t="s">
        <v>257</v>
      </c>
      <c r="H522" s="70"/>
      <c r="I522" s="96">
        <f>I523</f>
        <v>0</v>
      </c>
      <c r="J522" s="114">
        <f aca="true" t="shared" si="89" ref="J522:L524">J523</f>
        <v>0</v>
      </c>
      <c r="K522" s="97">
        <f t="shared" si="89"/>
        <v>0</v>
      </c>
      <c r="L522" s="97">
        <f t="shared" si="89"/>
        <v>0</v>
      </c>
    </row>
    <row r="523" spans="1:12" s="20" customFormat="1" ht="12.75" hidden="1">
      <c r="A523" s="227" t="s">
        <v>203</v>
      </c>
      <c r="B523" s="59" t="s">
        <v>228</v>
      </c>
      <c r="C523" s="39" t="s">
        <v>177</v>
      </c>
      <c r="D523" s="58" t="s">
        <v>208</v>
      </c>
      <c r="E523" s="42" t="s">
        <v>177</v>
      </c>
      <c r="F523" s="42" t="s">
        <v>256</v>
      </c>
      <c r="G523" s="43" t="s">
        <v>269</v>
      </c>
      <c r="H523" s="44"/>
      <c r="I523" s="45">
        <f>I524</f>
        <v>0</v>
      </c>
      <c r="J523" s="83">
        <f t="shared" si="89"/>
        <v>0</v>
      </c>
      <c r="K523" s="46">
        <f t="shared" si="89"/>
        <v>0</v>
      </c>
      <c r="L523" s="46">
        <f t="shared" si="89"/>
        <v>0</v>
      </c>
    </row>
    <row r="524" spans="1:12" s="20" customFormat="1" ht="25.5" hidden="1">
      <c r="A524" s="227" t="s">
        <v>143</v>
      </c>
      <c r="B524" s="59" t="s">
        <v>228</v>
      </c>
      <c r="C524" s="39" t="s">
        <v>177</v>
      </c>
      <c r="D524" s="58" t="s">
        <v>208</v>
      </c>
      <c r="E524" s="42" t="s">
        <v>177</v>
      </c>
      <c r="F524" s="42" t="s">
        <v>256</v>
      </c>
      <c r="G524" s="43" t="s">
        <v>269</v>
      </c>
      <c r="H524" s="44" t="s">
        <v>144</v>
      </c>
      <c r="I524" s="45">
        <f>I525</f>
        <v>0</v>
      </c>
      <c r="J524" s="83">
        <f t="shared" si="89"/>
        <v>0</v>
      </c>
      <c r="K524" s="46">
        <f t="shared" si="89"/>
        <v>0</v>
      </c>
      <c r="L524" s="46">
        <f t="shared" si="89"/>
        <v>0</v>
      </c>
    </row>
    <row r="525" spans="1:12" s="20" customFormat="1" ht="25.5" hidden="1">
      <c r="A525" s="227" t="s">
        <v>145</v>
      </c>
      <c r="B525" s="59" t="s">
        <v>228</v>
      </c>
      <c r="C525" s="39" t="s">
        <v>177</v>
      </c>
      <c r="D525" s="58" t="s">
        <v>208</v>
      </c>
      <c r="E525" s="42" t="s">
        <v>177</v>
      </c>
      <c r="F525" s="42" t="s">
        <v>256</v>
      </c>
      <c r="G525" s="43" t="s">
        <v>269</v>
      </c>
      <c r="H525" s="44" t="s">
        <v>146</v>
      </c>
      <c r="I525" s="45">
        <v>0</v>
      </c>
      <c r="J525" s="83">
        <v>0</v>
      </c>
      <c r="K525" s="46">
        <f>I525+J525</f>
        <v>0</v>
      </c>
      <c r="L525" s="46">
        <f>J525+K525</f>
        <v>0</v>
      </c>
    </row>
    <row r="526" spans="1:12" s="20" customFormat="1" ht="25.5">
      <c r="A526" s="227" t="s">
        <v>268</v>
      </c>
      <c r="B526" s="59" t="s">
        <v>228</v>
      </c>
      <c r="C526" s="39" t="s">
        <v>177</v>
      </c>
      <c r="D526" s="58" t="s">
        <v>208</v>
      </c>
      <c r="E526" s="42" t="s">
        <v>35</v>
      </c>
      <c r="F526" s="42" t="s">
        <v>256</v>
      </c>
      <c r="G526" s="43" t="s">
        <v>257</v>
      </c>
      <c r="H526" s="44"/>
      <c r="I526" s="45">
        <f>I527</f>
        <v>300</v>
      </c>
      <c r="J526" s="83">
        <f aca="true" t="shared" si="90" ref="J526:L528">J527</f>
        <v>0</v>
      </c>
      <c r="K526" s="46">
        <f t="shared" si="90"/>
        <v>300</v>
      </c>
      <c r="L526" s="46">
        <f t="shared" si="90"/>
        <v>300</v>
      </c>
    </row>
    <row r="527" spans="1:12" s="20" customFormat="1" ht="12.75">
      <c r="A527" s="227" t="s">
        <v>203</v>
      </c>
      <c r="B527" s="59" t="s">
        <v>228</v>
      </c>
      <c r="C527" s="39" t="s">
        <v>177</v>
      </c>
      <c r="D527" s="58" t="s">
        <v>208</v>
      </c>
      <c r="E527" s="42" t="s">
        <v>35</v>
      </c>
      <c r="F527" s="42" t="s">
        <v>256</v>
      </c>
      <c r="G527" s="43" t="s">
        <v>269</v>
      </c>
      <c r="H527" s="44"/>
      <c r="I527" s="46">
        <f>I528</f>
        <v>300</v>
      </c>
      <c r="J527" s="83">
        <f t="shared" si="90"/>
        <v>0</v>
      </c>
      <c r="K527" s="46">
        <f t="shared" si="90"/>
        <v>300</v>
      </c>
      <c r="L527" s="46">
        <f t="shared" si="90"/>
        <v>300</v>
      </c>
    </row>
    <row r="528" spans="1:12" s="20" customFormat="1" ht="25.5">
      <c r="A528" s="227" t="s">
        <v>143</v>
      </c>
      <c r="B528" s="59" t="s">
        <v>228</v>
      </c>
      <c r="C528" s="39" t="s">
        <v>177</v>
      </c>
      <c r="D528" s="58" t="s">
        <v>208</v>
      </c>
      <c r="E528" s="42" t="s">
        <v>35</v>
      </c>
      <c r="F528" s="42" t="s">
        <v>256</v>
      </c>
      <c r="G528" s="43" t="s">
        <v>269</v>
      </c>
      <c r="H528" s="44" t="s">
        <v>144</v>
      </c>
      <c r="I528" s="46">
        <f>I529</f>
        <v>300</v>
      </c>
      <c r="J528" s="45">
        <f t="shared" si="90"/>
        <v>0</v>
      </c>
      <c r="K528" s="46">
        <f t="shared" si="90"/>
        <v>300</v>
      </c>
      <c r="L528" s="46">
        <f t="shared" si="90"/>
        <v>300</v>
      </c>
    </row>
    <row r="529" spans="1:12" s="20" customFormat="1" ht="25.5">
      <c r="A529" s="227" t="s">
        <v>145</v>
      </c>
      <c r="B529" s="59" t="s">
        <v>228</v>
      </c>
      <c r="C529" s="39" t="s">
        <v>177</v>
      </c>
      <c r="D529" s="58" t="s">
        <v>208</v>
      </c>
      <c r="E529" s="42" t="s">
        <v>35</v>
      </c>
      <c r="F529" s="42" t="s">
        <v>256</v>
      </c>
      <c r="G529" s="43" t="s">
        <v>269</v>
      </c>
      <c r="H529" s="44" t="s">
        <v>146</v>
      </c>
      <c r="I529" s="46">
        <v>300</v>
      </c>
      <c r="J529" s="45">
        <v>0</v>
      </c>
      <c r="K529" s="46">
        <f>I529+J529</f>
        <v>300</v>
      </c>
      <c r="L529" s="46">
        <f>J529+K529</f>
        <v>300</v>
      </c>
    </row>
    <row r="530" spans="1:12" s="27" customFormat="1" ht="12.75">
      <c r="A530" s="237" t="s">
        <v>183</v>
      </c>
      <c r="B530" s="59" t="s">
        <v>228</v>
      </c>
      <c r="C530" s="39" t="s">
        <v>179</v>
      </c>
      <c r="D530" s="58"/>
      <c r="E530" s="59"/>
      <c r="F530" s="59"/>
      <c r="G530" s="69"/>
      <c r="H530" s="70"/>
      <c r="I530" s="97">
        <f>I543+I531</f>
        <v>17966.699999999997</v>
      </c>
      <c r="J530" s="96">
        <f>J543+J531</f>
        <v>-262</v>
      </c>
      <c r="K530" s="97">
        <f>K543+K531</f>
        <v>17704.699999999997</v>
      </c>
      <c r="L530" s="97">
        <f>L543+L531</f>
        <v>17615.699999999997</v>
      </c>
    </row>
    <row r="531" spans="1:12" s="27" customFormat="1" ht="12.75">
      <c r="A531" s="237" t="s">
        <v>254</v>
      </c>
      <c r="B531" s="59" t="s">
        <v>228</v>
      </c>
      <c r="C531" s="39" t="s">
        <v>179</v>
      </c>
      <c r="D531" s="58" t="s">
        <v>175</v>
      </c>
      <c r="E531" s="59"/>
      <c r="F531" s="59"/>
      <c r="G531" s="69"/>
      <c r="H531" s="70"/>
      <c r="I531" s="97">
        <f>I532+I539</f>
        <v>334.1</v>
      </c>
      <c r="J531" s="96">
        <f>J532+J539</f>
        <v>0</v>
      </c>
      <c r="K531" s="97">
        <f>K532+K539</f>
        <v>334.1</v>
      </c>
      <c r="L531" s="97">
        <f>L532+L539</f>
        <v>327.5</v>
      </c>
    </row>
    <row r="532" spans="1:12" s="27" customFormat="1" ht="51">
      <c r="A532" s="229" t="s">
        <v>51</v>
      </c>
      <c r="B532" s="59" t="s">
        <v>228</v>
      </c>
      <c r="C532" s="39" t="s">
        <v>179</v>
      </c>
      <c r="D532" s="58" t="s">
        <v>175</v>
      </c>
      <c r="E532" s="59" t="s">
        <v>179</v>
      </c>
      <c r="F532" s="59" t="s">
        <v>256</v>
      </c>
      <c r="G532" s="69" t="s">
        <v>257</v>
      </c>
      <c r="H532" s="70"/>
      <c r="I532" s="97">
        <f>I533+I536</f>
        <v>119</v>
      </c>
      <c r="J532" s="96">
        <f>J533+J536</f>
        <v>0</v>
      </c>
      <c r="K532" s="97">
        <f>K533+K536</f>
        <v>119</v>
      </c>
      <c r="L532" s="97">
        <f>L533+L536</f>
        <v>119</v>
      </c>
    </row>
    <row r="533" spans="1:12" s="27" customFormat="1" ht="12.75" hidden="1">
      <c r="A533" s="235" t="s">
        <v>302</v>
      </c>
      <c r="B533" s="59" t="s">
        <v>228</v>
      </c>
      <c r="C533" s="39" t="s">
        <v>179</v>
      </c>
      <c r="D533" s="58" t="s">
        <v>175</v>
      </c>
      <c r="E533" s="59" t="s">
        <v>179</v>
      </c>
      <c r="F533" s="59" t="s">
        <v>256</v>
      </c>
      <c r="G533" s="69" t="s">
        <v>301</v>
      </c>
      <c r="H533" s="70"/>
      <c r="I533" s="97">
        <f>I534</f>
        <v>0</v>
      </c>
      <c r="J533" s="96">
        <f aca="true" t="shared" si="91" ref="J533:L537">J534</f>
        <v>0</v>
      </c>
      <c r="K533" s="97">
        <f t="shared" si="91"/>
        <v>0</v>
      </c>
      <c r="L533" s="97">
        <f t="shared" si="91"/>
        <v>0</v>
      </c>
    </row>
    <row r="534" spans="1:12" s="27" customFormat="1" ht="12.75" hidden="1">
      <c r="A534" s="227" t="s">
        <v>209</v>
      </c>
      <c r="B534" s="59" t="s">
        <v>228</v>
      </c>
      <c r="C534" s="39" t="s">
        <v>179</v>
      </c>
      <c r="D534" s="58" t="s">
        <v>175</v>
      </c>
      <c r="E534" s="66" t="s">
        <v>179</v>
      </c>
      <c r="F534" s="66" t="s">
        <v>256</v>
      </c>
      <c r="G534" s="67" t="s">
        <v>301</v>
      </c>
      <c r="H534" s="65" t="s">
        <v>223</v>
      </c>
      <c r="I534" s="97">
        <f>I535</f>
        <v>0</v>
      </c>
      <c r="J534" s="96">
        <f t="shared" si="91"/>
        <v>0</v>
      </c>
      <c r="K534" s="97">
        <f t="shared" si="91"/>
        <v>0</v>
      </c>
      <c r="L534" s="97">
        <f t="shared" si="91"/>
        <v>0</v>
      </c>
    </row>
    <row r="535" spans="1:12" s="27" customFormat="1" ht="12.75" hidden="1">
      <c r="A535" s="237" t="s">
        <v>162</v>
      </c>
      <c r="B535" s="59" t="s">
        <v>228</v>
      </c>
      <c r="C535" s="39" t="s">
        <v>179</v>
      </c>
      <c r="D535" s="58" t="s">
        <v>175</v>
      </c>
      <c r="E535" s="59" t="s">
        <v>179</v>
      </c>
      <c r="F535" s="59" t="s">
        <v>256</v>
      </c>
      <c r="G535" s="69" t="s">
        <v>301</v>
      </c>
      <c r="H535" s="70" t="s">
        <v>171</v>
      </c>
      <c r="I535" s="97">
        <v>0</v>
      </c>
      <c r="J535" s="96">
        <v>0</v>
      </c>
      <c r="K535" s="46">
        <f>I535+J535</f>
        <v>0</v>
      </c>
      <c r="L535" s="46">
        <f>J535+K535</f>
        <v>0</v>
      </c>
    </row>
    <row r="536" spans="1:12" s="27" customFormat="1" ht="12.75">
      <c r="A536" s="235" t="s">
        <v>302</v>
      </c>
      <c r="B536" s="59" t="s">
        <v>228</v>
      </c>
      <c r="C536" s="39" t="s">
        <v>179</v>
      </c>
      <c r="D536" s="58" t="s">
        <v>175</v>
      </c>
      <c r="E536" s="59" t="s">
        <v>179</v>
      </c>
      <c r="F536" s="59" t="s">
        <v>256</v>
      </c>
      <c r="G536" s="69" t="s">
        <v>308</v>
      </c>
      <c r="H536" s="70"/>
      <c r="I536" s="97">
        <f>I537</f>
        <v>119</v>
      </c>
      <c r="J536" s="96">
        <f t="shared" si="91"/>
        <v>0</v>
      </c>
      <c r="K536" s="97">
        <f t="shared" si="91"/>
        <v>119</v>
      </c>
      <c r="L536" s="97">
        <f t="shared" si="91"/>
        <v>119</v>
      </c>
    </row>
    <row r="537" spans="1:12" s="27" customFormat="1" ht="12.75">
      <c r="A537" s="227" t="s">
        <v>209</v>
      </c>
      <c r="B537" s="59" t="s">
        <v>228</v>
      </c>
      <c r="C537" s="39" t="s">
        <v>179</v>
      </c>
      <c r="D537" s="58" t="s">
        <v>175</v>
      </c>
      <c r="E537" s="66" t="s">
        <v>179</v>
      </c>
      <c r="F537" s="66" t="s">
        <v>256</v>
      </c>
      <c r="G537" s="67" t="s">
        <v>308</v>
      </c>
      <c r="H537" s="65" t="s">
        <v>223</v>
      </c>
      <c r="I537" s="97">
        <f>I538</f>
        <v>119</v>
      </c>
      <c r="J537" s="96">
        <f t="shared" si="91"/>
        <v>0</v>
      </c>
      <c r="K537" s="97">
        <f t="shared" si="91"/>
        <v>119</v>
      </c>
      <c r="L537" s="97">
        <f t="shared" si="91"/>
        <v>119</v>
      </c>
    </row>
    <row r="538" spans="1:12" s="27" customFormat="1" ht="12.75">
      <c r="A538" s="237" t="s">
        <v>162</v>
      </c>
      <c r="B538" s="59" t="s">
        <v>228</v>
      </c>
      <c r="C538" s="39" t="s">
        <v>179</v>
      </c>
      <c r="D538" s="58" t="s">
        <v>175</v>
      </c>
      <c r="E538" s="59" t="s">
        <v>179</v>
      </c>
      <c r="F538" s="59" t="s">
        <v>256</v>
      </c>
      <c r="G538" s="69" t="s">
        <v>308</v>
      </c>
      <c r="H538" s="70" t="s">
        <v>171</v>
      </c>
      <c r="I538" s="97">
        <v>119</v>
      </c>
      <c r="J538" s="96">
        <v>0</v>
      </c>
      <c r="K538" s="46">
        <f>I538+J538</f>
        <v>119</v>
      </c>
      <c r="L538" s="46">
        <f>J538+K538</f>
        <v>119</v>
      </c>
    </row>
    <row r="539" spans="1:12" s="27" customFormat="1" ht="12.75">
      <c r="A539" s="237" t="s">
        <v>295</v>
      </c>
      <c r="B539" s="59" t="s">
        <v>228</v>
      </c>
      <c r="C539" s="39" t="s">
        <v>179</v>
      </c>
      <c r="D539" s="58" t="s">
        <v>175</v>
      </c>
      <c r="E539" s="59" t="s">
        <v>296</v>
      </c>
      <c r="F539" s="59" t="s">
        <v>256</v>
      </c>
      <c r="G539" s="69" t="s">
        <v>257</v>
      </c>
      <c r="H539" s="70"/>
      <c r="I539" s="97">
        <f>I540</f>
        <v>215.1</v>
      </c>
      <c r="J539" s="96">
        <f aca="true" t="shared" si="92" ref="J539:L541">J540</f>
        <v>0</v>
      </c>
      <c r="K539" s="97">
        <f t="shared" si="92"/>
        <v>215.1</v>
      </c>
      <c r="L539" s="97">
        <f t="shared" si="92"/>
        <v>208.5</v>
      </c>
    </row>
    <row r="540" spans="1:12" s="27" customFormat="1" ht="76.5">
      <c r="A540" s="226" t="s">
        <v>337</v>
      </c>
      <c r="B540" s="59" t="s">
        <v>228</v>
      </c>
      <c r="C540" s="39" t="s">
        <v>179</v>
      </c>
      <c r="D540" s="58" t="s">
        <v>175</v>
      </c>
      <c r="E540" s="59" t="s">
        <v>296</v>
      </c>
      <c r="F540" s="59" t="s">
        <v>256</v>
      </c>
      <c r="G540" s="69" t="s">
        <v>336</v>
      </c>
      <c r="H540" s="70"/>
      <c r="I540" s="97">
        <f>I541</f>
        <v>215.1</v>
      </c>
      <c r="J540" s="96">
        <f t="shared" si="92"/>
        <v>0</v>
      </c>
      <c r="K540" s="97">
        <f t="shared" si="92"/>
        <v>215.1</v>
      </c>
      <c r="L540" s="97">
        <f t="shared" si="92"/>
        <v>208.5</v>
      </c>
    </row>
    <row r="541" spans="1:12" s="27" customFormat="1" ht="12.75">
      <c r="A541" s="227" t="s">
        <v>209</v>
      </c>
      <c r="B541" s="59" t="s">
        <v>228</v>
      </c>
      <c r="C541" s="39" t="s">
        <v>179</v>
      </c>
      <c r="D541" s="58" t="s">
        <v>175</v>
      </c>
      <c r="E541" s="66" t="s">
        <v>296</v>
      </c>
      <c r="F541" s="66" t="s">
        <v>256</v>
      </c>
      <c r="G541" s="67" t="s">
        <v>336</v>
      </c>
      <c r="H541" s="65" t="s">
        <v>223</v>
      </c>
      <c r="I541" s="97">
        <f>I542</f>
        <v>215.1</v>
      </c>
      <c r="J541" s="96">
        <f t="shared" si="92"/>
        <v>0</v>
      </c>
      <c r="K541" s="97">
        <f t="shared" si="92"/>
        <v>215.1</v>
      </c>
      <c r="L541" s="97">
        <f t="shared" si="92"/>
        <v>208.5</v>
      </c>
    </row>
    <row r="542" spans="1:12" s="27" customFormat="1" ht="12.75">
      <c r="A542" s="237" t="s">
        <v>162</v>
      </c>
      <c r="B542" s="59" t="s">
        <v>228</v>
      </c>
      <c r="C542" s="39" t="s">
        <v>179</v>
      </c>
      <c r="D542" s="58" t="s">
        <v>175</v>
      </c>
      <c r="E542" s="59" t="s">
        <v>296</v>
      </c>
      <c r="F542" s="59" t="s">
        <v>256</v>
      </c>
      <c r="G542" s="69" t="s">
        <v>336</v>
      </c>
      <c r="H542" s="70" t="s">
        <v>171</v>
      </c>
      <c r="I542" s="97">
        <v>215.1</v>
      </c>
      <c r="J542" s="96"/>
      <c r="K542" s="46">
        <f>I542+J542</f>
        <v>215.1</v>
      </c>
      <c r="L542" s="46">
        <v>208.5</v>
      </c>
    </row>
    <row r="543" spans="1:12" s="27" customFormat="1" ht="12.75">
      <c r="A543" s="245" t="s">
        <v>195</v>
      </c>
      <c r="B543" s="59" t="s">
        <v>228</v>
      </c>
      <c r="C543" s="39" t="s">
        <v>179</v>
      </c>
      <c r="D543" s="58" t="s">
        <v>182</v>
      </c>
      <c r="E543" s="59"/>
      <c r="F543" s="59"/>
      <c r="G543" s="69"/>
      <c r="H543" s="70"/>
      <c r="I543" s="97">
        <f>I544+I553</f>
        <v>17632.6</v>
      </c>
      <c r="J543" s="114">
        <f>J544+J553</f>
        <v>-262</v>
      </c>
      <c r="K543" s="97">
        <f>K544+K553</f>
        <v>17370.6</v>
      </c>
      <c r="L543" s="97">
        <f>L544+L553</f>
        <v>17288.199999999997</v>
      </c>
    </row>
    <row r="544" spans="1:12" s="20" customFormat="1" ht="51">
      <c r="A544" s="229" t="s">
        <v>51</v>
      </c>
      <c r="B544" s="59" t="s">
        <v>228</v>
      </c>
      <c r="C544" s="39" t="s">
        <v>179</v>
      </c>
      <c r="D544" s="58" t="s">
        <v>182</v>
      </c>
      <c r="E544" s="73" t="s">
        <v>179</v>
      </c>
      <c r="F544" s="73" t="s">
        <v>256</v>
      </c>
      <c r="G544" s="74" t="s">
        <v>257</v>
      </c>
      <c r="H544" s="44"/>
      <c r="I544" s="46">
        <f>I548+I545</f>
        <v>15926.5</v>
      </c>
      <c r="J544" s="45">
        <f>J548+J545</f>
        <v>-262</v>
      </c>
      <c r="K544" s="46">
        <f>K548+K545</f>
        <v>15664.5</v>
      </c>
      <c r="L544" s="46">
        <f>L548+L545</f>
        <v>15582.099999999999</v>
      </c>
    </row>
    <row r="545" spans="1:12" s="20" customFormat="1" ht="38.25">
      <c r="A545" s="229" t="s">
        <v>321</v>
      </c>
      <c r="B545" s="59" t="s">
        <v>228</v>
      </c>
      <c r="C545" s="39" t="s">
        <v>179</v>
      </c>
      <c r="D545" s="58" t="s">
        <v>182</v>
      </c>
      <c r="E545" s="73" t="s">
        <v>179</v>
      </c>
      <c r="F545" s="73" t="s">
        <v>256</v>
      </c>
      <c r="G545" s="74" t="s">
        <v>322</v>
      </c>
      <c r="H545" s="49"/>
      <c r="I545" s="46">
        <f aca="true" t="shared" si="93" ref="I545:L546">I546</f>
        <v>13457.2</v>
      </c>
      <c r="J545" s="45">
        <f t="shared" si="93"/>
        <v>-262</v>
      </c>
      <c r="K545" s="46">
        <f t="shared" si="93"/>
        <v>13195.2</v>
      </c>
      <c r="L545" s="46">
        <f t="shared" si="93"/>
        <v>13115.4</v>
      </c>
    </row>
    <row r="546" spans="1:12" s="20" customFormat="1" ht="12.75">
      <c r="A546" s="227" t="s">
        <v>209</v>
      </c>
      <c r="B546" s="59" t="s">
        <v>228</v>
      </c>
      <c r="C546" s="39" t="s">
        <v>179</v>
      </c>
      <c r="D546" s="39" t="s">
        <v>182</v>
      </c>
      <c r="E546" s="129" t="s">
        <v>179</v>
      </c>
      <c r="F546" s="66" t="s">
        <v>256</v>
      </c>
      <c r="G546" s="67" t="s">
        <v>322</v>
      </c>
      <c r="H546" s="110" t="s">
        <v>223</v>
      </c>
      <c r="I546" s="46">
        <f t="shared" si="93"/>
        <v>13457.2</v>
      </c>
      <c r="J546" s="45">
        <f t="shared" si="93"/>
        <v>-262</v>
      </c>
      <c r="K546" s="46">
        <f t="shared" si="93"/>
        <v>13195.2</v>
      </c>
      <c r="L546" s="46">
        <f t="shared" si="93"/>
        <v>13115.4</v>
      </c>
    </row>
    <row r="547" spans="1:12" s="20" customFormat="1" ht="12.75">
      <c r="A547" s="227" t="s">
        <v>162</v>
      </c>
      <c r="B547" s="59" t="s">
        <v>228</v>
      </c>
      <c r="C547" s="39" t="s">
        <v>179</v>
      </c>
      <c r="D547" s="39" t="s">
        <v>182</v>
      </c>
      <c r="E547" s="129" t="s">
        <v>179</v>
      </c>
      <c r="F547" s="66" t="s">
        <v>256</v>
      </c>
      <c r="G547" s="67" t="s">
        <v>322</v>
      </c>
      <c r="H547" s="110" t="s">
        <v>171</v>
      </c>
      <c r="I547" s="46">
        <v>13457.2</v>
      </c>
      <c r="J547" s="45">
        <v>-262</v>
      </c>
      <c r="K547" s="46">
        <f>J547+I547</f>
        <v>13195.2</v>
      </c>
      <c r="L547" s="46">
        <v>13115.4</v>
      </c>
    </row>
    <row r="548" spans="1:12" s="20" customFormat="1" ht="12.75">
      <c r="A548" s="177" t="s">
        <v>50</v>
      </c>
      <c r="B548" s="59" t="s">
        <v>228</v>
      </c>
      <c r="C548" s="39" t="s">
        <v>179</v>
      </c>
      <c r="D548" s="39" t="s">
        <v>182</v>
      </c>
      <c r="E548" s="130" t="s">
        <v>179</v>
      </c>
      <c r="F548" s="42" t="s">
        <v>256</v>
      </c>
      <c r="G548" s="75">
        <v>8018</v>
      </c>
      <c r="H548" s="49"/>
      <c r="I548" s="83">
        <f>I549+I551</f>
        <v>2469.3</v>
      </c>
      <c r="J548" s="83">
        <f>J549+J551</f>
        <v>0</v>
      </c>
      <c r="K548" s="46">
        <f>K549+K551</f>
        <v>2469.3</v>
      </c>
      <c r="L548" s="46">
        <f>L549+L551</f>
        <v>2466.7</v>
      </c>
    </row>
    <row r="549" spans="1:12" s="20" customFormat="1" ht="25.5">
      <c r="A549" s="227" t="s">
        <v>143</v>
      </c>
      <c r="B549" s="59" t="s">
        <v>228</v>
      </c>
      <c r="C549" s="39" t="s">
        <v>179</v>
      </c>
      <c r="D549" s="39" t="s">
        <v>182</v>
      </c>
      <c r="E549" s="130" t="s">
        <v>179</v>
      </c>
      <c r="F549" s="42" t="s">
        <v>256</v>
      </c>
      <c r="G549" s="43" t="s">
        <v>61</v>
      </c>
      <c r="H549" s="47" t="s">
        <v>144</v>
      </c>
      <c r="I549" s="83">
        <f>I550</f>
        <v>600</v>
      </c>
      <c r="J549" s="83">
        <f>J550</f>
        <v>0</v>
      </c>
      <c r="K549" s="46">
        <f>K550</f>
        <v>600</v>
      </c>
      <c r="L549" s="46">
        <f>L550</f>
        <v>597.6</v>
      </c>
    </row>
    <row r="550" spans="1:12" s="20" customFormat="1" ht="25.5">
      <c r="A550" s="227" t="s">
        <v>145</v>
      </c>
      <c r="B550" s="59" t="s">
        <v>228</v>
      </c>
      <c r="C550" s="39" t="s">
        <v>179</v>
      </c>
      <c r="D550" s="39" t="s">
        <v>182</v>
      </c>
      <c r="E550" s="130" t="s">
        <v>179</v>
      </c>
      <c r="F550" s="42" t="s">
        <v>256</v>
      </c>
      <c r="G550" s="42" t="s">
        <v>61</v>
      </c>
      <c r="H550" s="47" t="s">
        <v>146</v>
      </c>
      <c r="I550" s="83">
        <v>600</v>
      </c>
      <c r="J550" s="83"/>
      <c r="K550" s="46">
        <f>I550+J550</f>
        <v>600</v>
      </c>
      <c r="L550" s="46">
        <v>597.6</v>
      </c>
    </row>
    <row r="551" spans="1:12" s="20" customFormat="1" ht="12.75">
      <c r="A551" s="243" t="s">
        <v>209</v>
      </c>
      <c r="B551" s="59" t="s">
        <v>228</v>
      </c>
      <c r="C551" s="39" t="s">
        <v>179</v>
      </c>
      <c r="D551" s="39" t="s">
        <v>182</v>
      </c>
      <c r="E551" s="129" t="s">
        <v>179</v>
      </c>
      <c r="F551" s="66" t="s">
        <v>256</v>
      </c>
      <c r="G551" s="176" t="s">
        <v>61</v>
      </c>
      <c r="H551" s="179" t="s">
        <v>223</v>
      </c>
      <c r="I551" s="83">
        <f>I552</f>
        <v>1869.3</v>
      </c>
      <c r="J551" s="83">
        <f>J552</f>
        <v>0</v>
      </c>
      <c r="K551" s="46">
        <f>K552</f>
        <v>1869.3</v>
      </c>
      <c r="L551" s="46">
        <f>L552</f>
        <v>1869.1</v>
      </c>
    </row>
    <row r="552" spans="1:12" s="20" customFormat="1" ht="12.75">
      <c r="A552" s="243" t="s">
        <v>162</v>
      </c>
      <c r="B552" s="217" t="s">
        <v>228</v>
      </c>
      <c r="C552" s="57" t="s">
        <v>179</v>
      </c>
      <c r="D552" s="57" t="s">
        <v>182</v>
      </c>
      <c r="E552" s="129" t="s">
        <v>179</v>
      </c>
      <c r="F552" s="66" t="s">
        <v>256</v>
      </c>
      <c r="G552" s="176" t="s">
        <v>61</v>
      </c>
      <c r="H552" s="179" t="s">
        <v>171</v>
      </c>
      <c r="I552" s="83">
        <v>1869.3</v>
      </c>
      <c r="J552" s="83">
        <v>0</v>
      </c>
      <c r="K552" s="46">
        <f>I552+J552</f>
        <v>1869.3</v>
      </c>
      <c r="L552" s="46">
        <v>1869.1</v>
      </c>
    </row>
    <row r="553" spans="1:12" s="20" customFormat="1" ht="38.25">
      <c r="A553" s="253" t="s">
        <v>366</v>
      </c>
      <c r="B553" s="217" t="s">
        <v>228</v>
      </c>
      <c r="C553" s="57" t="s">
        <v>179</v>
      </c>
      <c r="D553" s="57" t="s">
        <v>182</v>
      </c>
      <c r="E553" s="190" t="s">
        <v>41</v>
      </c>
      <c r="F553" s="176" t="s">
        <v>256</v>
      </c>
      <c r="G553" s="67" t="s">
        <v>257</v>
      </c>
      <c r="H553" s="191"/>
      <c r="I553" s="83">
        <f>I556</f>
        <v>1706.1</v>
      </c>
      <c r="J553" s="83">
        <f aca="true" t="shared" si="94" ref="J553:L555">J554</f>
        <v>0</v>
      </c>
      <c r="K553" s="46">
        <f t="shared" si="94"/>
        <v>1706.1</v>
      </c>
      <c r="L553" s="46">
        <f t="shared" si="94"/>
        <v>1706.1</v>
      </c>
    </row>
    <row r="554" spans="1:12" s="20" customFormat="1" ht="25.5">
      <c r="A554" s="253" t="s">
        <v>367</v>
      </c>
      <c r="B554" s="217" t="s">
        <v>228</v>
      </c>
      <c r="C554" s="57" t="s">
        <v>179</v>
      </c>
      <c r="D554" s="57" t="s">
        <v>182</v>
      </c>
      <c r="E554" s="129" t="s">
        <v>41</v>
      </c>
      <c r="F554" s="66" t="s">
        <v>256</v>
      </c>
      <c r="G554" s="67" t="s">
        <v>280</v>
      </c>
      <c r="H554" s="191"/>
      <c r="I554" s="83">
        <f>I555</f>
        <v>1706.1</v>
      </c>
      <c r="J554" s="83">
        <f t="shared" si="94"/>
        <v>0</v>
      </c>
      <c r="K554" s="46">
        <f t="shared" si="94"/>
        <v>1706.1</v>
      </c>
      <c r="L554" s="46">
        <f t="shared" si="94"/>
        <v>1706.1</v>
      </c>
    </row>
    <row r="555" spans="1:12" s="20" customFormat="1" ht="12.75">
      <c r="A555" s="232" t="s">
        <v>209</v>
      </c>
      <c r="B555" s="217" t="s">
        <v>228</v>
      </c>
      <c r="C555" s="57" t="s">
        <v>179</v>
      </c>
      <c r="D555" s="57" t="s">
        <v>182</v>
      </c>
      <c r="E555" s="129" t="s">
        <v>41</v>
      </c>
      <c r="F555" s="66" t="s">
        <v>256</v>
      </c>
      <c r="G555" s="67" t="s">
        <v>280</v>
      </c>
      <c r="H555" s="65" t="s">
        <v>223</v>
      </c>
      <c r="I555" s="45">
        <f>I556</f>
        <v>1706.1</v>
      </c>
      <c r="J555" s="83">
        <f t="shared" si="94"/>
        <v>0</v>
      </c>
      <c r="K555" s="46">
        <f t="shared" si="94"/>
        <v>1706.1</v>
      </c>
      <c r="L555" s="46">
        <f t="shared" si="94"/>
        <v>1706.1</v>
      </c>
    </row>
    <row r="556" spans="1:12" s="20" customFormat="1" ht="13.5" thickBot="1">
      <c r="A556" s="232" t="s">
        <v>224</v>
      </c>
      <c r="B556" s="223" t="s">
        <v>228</v>
      </c>
      <c r="C556" s="192" t="s">
        <v>179</v>
      </c>
      <c r="D556" s="192" t="s">
        <v>182</v>
      </c>
      <c r="E556" s="193" t="s">
        <v>41</v>
      </c>
      <c r="F556" s="104" t="s">
        <v>256</v>
      </c>
      <c r="G556" s="67" t="s">
        <v>280</v>
      </c>
      <c r="H556" s="65" t="s">
        <v>275</v>
      </c>
      <c r="I556" s="45">
        <v>1706.1</v>
      </c>
      <c r="J556" s="83">
        <v>0</v>
      </c>
      <c r="K556" s="46">
        <v>1706.1</v>
      </c>
      <c r="L556" s="46">
        <v>1706.1</v>
      </c>
    </row>
    <row r="557" spans="1:12" s="23" customFormat="1" ht="25.5">
      <c r="A557" s="254" t="s">
        <v>114</v>
      </c>
      <c r="B557" s="59" t="s">
        <v>229</v>
      </c>
      <c r="C557" s="115"/>
      <c r="D557" s="116"/>
      <c r="E557" s="117"/>
      <c r="F557" s="117"/>
      <c r="G557" s="136"/>
      <c r="H557" s="137"/>
      <c r="I557" s="95">
        <f>I558+I572</f>
        <v>70162.90000000001</v>
      </c>
      <c r="J557" s="208">
        <f>J558+J572</f>
        <v>532</v>
      </c>
      <c r="K557" s="273">
        <f>K558+K572</f>
        <v>70695</v>
      </c>
      <c r="L557" s="273">
        <f>L558+L572</f>
        <v>70038.5</v>
      </c>
    </row>
    <row r="558" spans="1:12" s="26" customFormat="1" ht="12.75">
      <c r="A558" s="237" t="s">
        <v>190</v>
      </c>
      <c r="B558" s="59" t="s">
        <v>229</v>
      </c>
      <c r="C558" s="40" t="s">
        <v>175</v>
      </c>
      <c r="D558" s="41"/>
      <c r="E558" s="117"/>
      <c r="F558" s="117"/>
      <c r="G558" s="118"/>
      <c r="H558" s="119"/>
      <c r="I558" s="138">
        <f aca="true" t="shared" si="95" ref="I558:L559">I559</f>
        <v>940.3</v>
      </c>
      <c r="J558" s="212">
        <f t="shared" si="95"/>
        <v>532</v>
      </c>
      <c r="K558" s="139">
        <f t="shared" si="95"/>
        <v>1472.3</v>
      </c>
      <c r="L558" s="139">
        <f t="shared" si="95"/>
        <v>940.3</v>
      </c>
    </row>
    <row r="559" spans="1:12" s="26" customFormat="1" ht="12.75">
      <c r="A559" s="226" t="s">
        <v>206</v>
      </c>
      <c r="B559" s="59" t="s">
        <v>229</v>
      </c>
      <c r="C559" s="39" t="s">
        <v>175</v>
      </c>
      <c r="D559" s="58" t="s">
        <v>232</v>
      </c>
      <c r="E559" s="117"/>
      <c r="F559" s="117"/>
      <c r="G559" s="118"/>
      <c r="H559" s="119"/>
      <c r="I559" s="138">
        <f t="shared" si="95"/>
        <v>940.3</v>
      </c>
      <c r="J559" s="212">
        <f t="shared" si="95"/>
        <v>532</v>
      </c>
      <c r="K559" s="139">
        <f t="shared" si="95"/>
        <v>1472.3</v>
      </c>
      <c r="L559" s="139">
        <f t="shared" si="95"/>
        <v>940.3</v>
      </c>
    </row>
    <row r="560" spans="1:12" s="20" customFormat="1" ht="38.25">
      <c r="A560" s="231" t="s">
        <v>131</v>
      </c>
      <c r="B560" s="59" t="s">
        <v>229</v>
      </c>
      <c r="C560" s="39" t="s">
        <v>175</v>
      </c>
      <c r="D560" s="58" t="s">
        <v>232</v>
      </c>
      <c r="E560" s="73" t="s">
        <v>178</v>
      </c>
      <c r="F560" s="73" t="s">
        <v>256</v>
      </c>
      <c r="G560" s="74" t="s">
        <v>257</v>
      </c>
      <c r="H560" s="76"/>
      <c r="I560" s="45">
        <f>I564+I567+I561</f>
        <v>940.3</v>
      </c>
      <c r="J560" s="45">
        <f>J564+J567+J561</f>
        <v>532</v>
      </c>
      <c r="K560" s="46">
        <f>K564+K567+K561</f>
        <v>1472.3</v>
      </c>
      <c r="L560" s="46">
        <f>L564+L567+L561</f>
        <v>940.3</v>
      </c>
    </row>
    <row r="561" spans="1:12" s="20" customFormat="1" ht="60">
      <c r="A561" s="257" t="s">
        <v>378</v>
      </c>
      <c r="B561" s="59" t="s">
        <v>229</v>
      </c>
      <c r="C561" s="39" t="s">
        <v>175</v>
      </c>
      <c r="D561" s="58" t="s">
        <v>232</v>
      </c>
      <c r="E561" s="73" t="s">
        <v>178</v>
      </c>
      <c r="F561" s="73" t="s">
        <v>256</v>
      </c>
      <c r="G561" s="74" t="s">
        <v>379</v>
      </c>
      <c r="H561" s="76"/>
      <c r="I561" s="45">
        <f aca="true" t="shared" si="96" ref="I561:L562">I562</f>
        <v>0</v>
      </c>
      <c r="J561" s="83">
        <f t="shared" si="96"/>
        <v>532</v>
      </c>
      <c r="K561" s="46">
        <f t="shared" si="96"/>
        <v>532</v>
      </c>
      <c r="L561" s="46">
        <f t="shared" si="96"/>
        <v>0</v>
      </c>
    </row>
    <row r="562" spans="1:12" s="20" customFormat="1" ht="12.75">
      <c r="A562" s="227" t="s">
        <v>209</v>
      </c>
      <c r="B562" s="59" t="s">
        <v>229</v>
      </c>
      <c r="C562" s="39" t="s">
        <v>175</v>
      </c>
      <c r="D562" s="58" t="s">
        <v>232</v>
      </c>
      <c r="E562" s="73" t="s">
        <v>178</v>
      </c>
      <c r="F562" s="73" t="s">
        <v>256</v>
      </c>
      <c r="G562" s="74" t="s">
        <v>379</v>
      </c>
      <c r="H562" s="76" t="s">
        <v>223</v>
      </c>
      <c r="I562" s="45">
        <f t="shared" si="96"/>
        <v>0</v>
      </c>
      <c r="J562" s="83">
        <f t="shared" si="96"/>
        <v>532</v>
      </c>
      <c r="K562" s="46">
        <f t="shared" si="96"/>
        <v>532</v>
      </c>
      <c r="L562" s="46">
        <f t="shared" si="96"/>
        <v>0</v>
      </c>
    </row>
    <row r="563" spans="1:12" s="20" customFormat="1" ht="12.75">
      <c r="A563" s="227" t="s">
        <v>162</v>
      </c>
      <c r="B563" s="59" t="s">
        <v>229</v>
      </c>
      <c r="C563" s="39" t="s">
        <v>175</v>
      </c>
      <c r="D563" s="58" t="s">
        <v>232</v>
      </c>
      <c r="E563" s="73" t="s">
        <v>178</v>
      </c>
      <c r="F563" s="73" t="s">
        <v>256</v>
      </c>
      <c r="G563" s="74" t="s">
        <v>379</v>
      </c>
      <c r="H563" s="76" t="s">
        <v>171</v>
      </c>
      <c r="I563" s="45">
        <f>0</f>
        <v>0</v>
      </c>
      <c r="J563" s="83">
        <v>532</v>
      </c>
      <c r="K563" s="46">
        <v>532</v>
      </c>
      <c r="L563" s="46">
        <v>0</v>
      </c>
    </row>
    <row r="564" spans="1:12" s="23" customFormat="1" ht="25.5">
      <c r="A564" s="231" t="s">
        <v>381</v>
      </c>
      <c r="B564" s="59" t="s">
        <v>229</v>
      </c>
      <c r="C564" s="39" t="s">
        <v>175</v>
      </c>
      <c r="D564" s="58" t="s">
        <v>232</v>
      </c>
      <c r="E564" s="73" t="s">
        <v>178</v>
      </c>
      <c r="F564" s="73" t="s">
        <v>256</v>
      </c>
      <c r="G564" s="74" t="s">
        <v>132</v>
      </c>
      <c r="H564" s="76"/>
      <c r="I564" s="45">
        <f aca="true" t="shared" si="97" ref="I564:L565">I565</f>
        <v>652.3</v>
      </c>
      <c r="J564" s="83">
        <f t="shared" si="97"/>
        <v>0</v>
      </c>
      <c r="K564" s="46">
        <f t="shared" si="97"/>
        <v>652.3</v>
      </c>
      <c r="L564" s="46">
        <f t="shared" si="97"/>
        <v>652.3</v>
      </c>
    </row>
    <row r="565" spans="1:12" s="23" customFormat="1" ht="12.75">
      <c r="A565" s="227" t="s">
        <v>209</v>
      </c>
      <c r="B565" s="59" t="s">
        <v>229</v>
      </c>
      <c r="C565" s="39" t="s">
        <v>175</v>
      </c>
      <c r="D565" s="58" t="s">
        <v>232</v>
      </c>
      <c r="E565" s="66" t="s">
        <v>178</v>
      </c>
      <c r="F565" s="66" t="s">
        <v>256</v>
      </c>
      <c r="G565" s="67" t="s">
        <v>132</v>
      </c>
      <c r="H565" s="65" t="s">
        <v>223</v>
      </c>
      <c r="I565" s="45">
        <f t="shared" si="97"/>
        <v>652.3</v>
      </c>
      <c r="J565" s="83">
        <f t="shared" si="97"/>
        <v>0</v>
      </c>
      <c r="K565" s="46">
        <f t="shared" si="97"/>
        <v>652.3</v>
      </c>
      <c r="L565" s="46">
        <f t="shared" si="97"/>
        <v>652.3</v>
      </c>
    </row>
    <row r="566" spans="1:12" s="23" customFormat="1" ht="12.75">
      <c r="A566" s="227" t="s">
        <v>162</v>
      </c>
      <c r="B566" s="59" t="s">
        <v>229</v>
      </c>
      <c r="C566" s="39" t="s">
        <v>175</v>
      </c>
      <c r="D566" s="58" t="s">
        <v>232</v>
      </c>
      <c r="E566" s="66" t="s">
        <v>178</v>
      </c>
      <c r="F566" s="66" t="s">
        <v>256</v>
      </c>
      <c r="G566" s="67" t="s">
        <v>132</v>
      </c>
      <c r="H566" s="65" t="s">
        <v>171</v>
      </c>
      <c r="I566" s="45">
        <v>652.3</v>
      </c>
      <c r="J566" s="83"/>
      <c r="K566" s="46">
        <f>I566+J566</f>
        <v>652.3</v>
      </c>
      <c r="L566" s="46">
        <f>J566+K566</f>
        <v>652.3</v>
      </c>
    </row>
    <row r="567" spans="1:12" s="23" customFormat="1" ht="25.5">
      <c r="A567" s="232" t="s">
        <v>37</v>
      </c>
      <c r="B567" s="59" t="s">
        <v>229</v>
      </c>
      <c r="C567" s="39" t="s">
        <v>175</v>
      </c>
      <c r="D567" s="58" t="s">
        <v>232</v>
      </c>
      <c r="E567" s="77" t="s">
        <v>178</v>
      </c>
      <c r="F567" s="77" t="s">
        <v>256</v>
      </c>
      <c r="G567" s="78" t="s">
        <v>59</v>
      </c>
      <c r="H567" s="79"/>
      <c r="I567" s="68">
        <f>I568+I570</f>
        <v>288</v>
      </c>
      <c r="J567" s="205">
        <f>J568+J570</f>
        <v>0</v>
      </c>
      <c r="K567" s="63">
        <f>K568+K570</f>
        <v>288</v>
      </c>
      <c r="L567" s="63">
        <f>L568+L570</f>
        <v>288</v>
      </c>
    </row>
    <row r="568" spans="1:12" s="23" customFormat="1" ht="25.5">
      <c r="A568" s="227" t="s">
        <v>143</v>
      </c>
      <c r="B568" s="59" t="s">
        <v>229</v>
      </c>
      <c r="C568" s="39" t="s">
        <v>175</v>
      </c>
      <c r="D568" s="58" t="s">
        <v>232</v>
      </c>
      <c r="E568" s="73" t="s">
        <v>178</v>
      </c>
      <c r="F568" s="73" t="s">
        <v>256</v>
      </c>
      <c r="G568" s="43" t="s">
        <v>59</v>
      </c>
      <c r="H568" s="44" t="s">
        <v>144</v>
      </c>
      <c r="I568" s="68">
        <f>I569</f>
        <v>61</v>
      </c>
      <c r="J568" s="205">
        <f>J569</f>
        <v>0</v>
      </c>
      <c r="K568" s="63">
        <f>K569</f>
        <v>61</v>
      </c>
      <c r="L568" s="63">
        <f>L569</f>
        <v>61</v>
      </c>
    </row>
    <row r="569" spans="1:12" s="23" customFormat="1" ht="25.5">
      <c r="A569" s="227" t="s">
        <v>145</v>
      </c>
      <c r="B569" s="59" t="s">
        <v>229</v>
      </c>
      <c r="C569" s="39" t="s">
        <v>175</v>
      </c>
      <c r="D569" s="58" t="s">
        <v>232</v>
      </c>
      <c r="E569" s="66" t="s">
        <v>178</v>
      </c>
      <c r="F569" s="66" t="s">
        <v>256</v>
      </c>
      <c r="G569" s="43" t="s">
        <v>59</v>
      </c>
      <c r="H569" s="44" t="s">
        <v>146</v>
      </c>
      <c r="I569" s="68">
        <v>61</v>
      </c>
      <c r="J569" s="205"/>
      <c r="K569" s="46">
        <f>I569+J569</f>
        <v>61</v>
      </c>
      <c r="L569" s="46">
        <f>J569+K569</f>
        <v>61</v>
      </c>
    </row>
    <row r="570" spans="1:12" s="23" customFormat="1" ht="12.75">
      <c r="A570" s="227" t="s">
        <v>209</v>
      </c>
      <c r="B570" s="59" t="s">
        <v>229</v>
      </c>
      <c r="C570" s="39" t="s">
        <v>175</v>
      </c>
      <c r="D570" s="58" t="s">
        <v>232</v>
      </c>
      <c r="E570" s="66" t="s">
        <v>178</v>
      </c>
      <c r="F570" s="66" t="s">
        <v>256</v>
      </c>
      <c r="G570" s="67" t="s">
        <v>59</v>
      </c>
      <c r="H570" s="65" t="s">
        <v>223</v>
      </c>
      <c r="I570" s="68">
        <f>I571</f>
        <v>227</v>
      </c>
      <c r="J570" s="205">
        <f>J571</f>
        <v>0</v>
      </c>
      <c r="K570" s="63">
        <f>K571</f>
        <v>227</v>
      </c>
      <c r="L570" s="63">
        <f>L571</f>
        <v>227</v>
      </c>
    </row>
    <row r="571" spans="1:12" s="23" customFormat="1" ht="12.75">
      <c r="A571" s="227" t="s">
        <v>162</v>
      </c>
      <c r="B571" s="59" t="s">
        <v>229</v>
      </c>
      <c r="C571" s="39" t="s">
        <v>175</v>
      </c>
      <c r="D571" s="58" t="s">
        <v>232</v>
      </c>
      <c r="E571" s="77" t="s">
        <v>178</v>
      </c>
      <c r="F571" s="77" t="s">
        <v>256</v>
      </c>
      <c r="G571" s="67" t="s">
        <v>59</v>
      </c>
      <c r="H571" s="65" t="s">
        <v>171</v>
      </c>
      <c r="I571" s="68">
        <v>227</v>
      </c>
      <c r="J571" s="205"/>
      <c r="K571" s="46">
        <f>I571+J571</f>
        <v>227</v>
      </c>
      <c r="L571" s="46">
        <f>J571+K571</f>
        <v>227</v>
      </c>
    </row>
    <row r="572" spans="1:12" s="26" customFormat="1" ht="12.75">
      <c r="A572" s="226" t="s">
        <v>112</v>
      </c>
      <c r="B572" s="59" t="s">
        <v>229</v>
      </c>
      <c r="C572" s="39" t="s">
        <v>181</v>
      </c>
      <c r="D572" s="58"/>
      <c r="E572" s="59"/>
      <c r="F572" s="59"/>
      <c r="G572" s="69"/>
      <c r="H572" s="70"/>
      <c r="I572" s="71">
        <f>I573+I639</f>
        <v>69222.6</v>
      </c>
      <c r="J572" s="206">
        <f>J573+J639</f>
        <v>0</v>
      </c>
      <c r="K572" s="72">
        <f>K573+K639</f>
        <v>69222.7</v>
      </c>
      <c r="L572" s="72">
        <f>L573+L639</f>
        <v>69098.2</v>
      </c>
    </row>
    <row r="573" spans="1:12" s="26" customFormat="1" ht="12.75">
      <c r="A573" s="226" t="s">
        <v>198</v>
      </c>
      <c r="B573" s="59" t="s">
        <v>229</v>
      </c>
      <c r="C573" s="39" t="s">
        <v>181</v>
      </c>
      <c r="D573" s="58" t="s">
        <v>175</v>
      </c>
      <c r="E573" s="59"/>
      <c r="F573" s="59"/>
      <c r="G573" s="69"/>
      <c r="H573" s="70"/>
      <c r="I573" s="71">
        <f>I574+I590</f>
        <v>65520.1</v>
      </c>
      <c r="J573" s="206">
        <f>J574+J590</f>
        <v>0</v>
      </c>
      <c r="K573" s="72">
        <f>K574+K590</f>
        <v>65520.2</v>
      </c>
      <c r="L573" s="72">
        <f>L574+L590</f>
        <v>65395.7</v>
      </c>
    </row>
    <row r="574" spans="1:12" s="20" customFormat="1" ht="38.25">
      <c r="A574" s="227" t="s">
        <v>52</v>
      </c>
      <c r="B574" s="59" t="s">
        <v>229</v>
      </c>
      <c r="C574" s="39" t="s">
        <v>181</v>
      </c>
      <c r="D574" s="58" t="s">
        <v>175</v>
      </c>
      <c r="E574" s="73" t="s">
        <v>175</v>
      </c>
      <c r="F574" s="73" t="s">
        <v>256</v>
      </c>
      <c r="G574" s="74" t="s">
        <v>257</v>
      </c>
      <c r="H574" s="76"/>
      <c r="I574" s="45">
        <f>I575+I586</f>
        <v>735</v>
      </c>
      <c r="J574" s="83">
        <f>J575+J586</f>
        <v>0</v>
      </c>
      <c r="K574" s="46">
        <f>K575+K586</f>
        <v>735</v>
      </c>
      <c r="L574" s="46">
        <f>L575+L586</f>
        <v>735</v>
      </c>
    </row>
    <row r="575" spans="1:12" s="20" customFormat="1" ht="25.5">
      <c r="A575" s="231" t="s">
        <v>47</v>
      </c>
      <c r="B575" s="59" t="s">
        <v>229</v>
      </c>
      <c r="C575" s="39" t="s">
        <v>181</v>
      </c>
      <c r="D575" s="58" t="s">
        <v>175</v>
      </c>
      <c r="E575" s="73" t="s">
        <v>175</v>
      </c>
      <c r="F575" s="73" t="s">
        <v>258</v>
      </c>
      <c r="G575" s="74" t="s">
        <v>257</v>
      </c>
      <c r="H575" s="76"/>
      <c r="I575" s="45">
        <f>I579+I576</f>
        <v>555</v>
      </c>
      <c r="J575" s="45">
        <f>J579+J576</f>
        <v>0</v>
      </c>
      <c r="K575" s="46">
        <f>K579+K576</f>
        <v>555</v>
      </c>
      <c r="L575" s="46">
        <f>L579+L576</f>
        <v>555</v>
      </c>
    </row>
    <row r="576" spans="1:12" s="20" customFormat="1" ht="51">
      <c r="A576" s="231" t="s">
        <v>382</v>
      </c>
      <c r="B576" s="59" t="s">
        <v>229</v>
      </c>
      <c r="C576" s="39" t="s">
        <v>181</v>
      </c>
      <c r="D576" s="58" t="s">
        <v>175</v>
      </c>
      <c r="E576" s="73" t="s">
        <v>175</v>
      </c>
      <c r="F576" s="73" t="s">
        <v>258</v>
      </c>
      <c r="G576" s="74" t="s">
        <v>375</v>
      </c>
      <c r="H576" s="76"/>
      <c r="I576" s="45">
        <f aca="true" t="shared" si="98" ref="I576:L577">I577</f>
        <v>50</v>
      </c>
      <c r="J576" s="83">
        <f t="shared" si="98"/>
        <v>0</v>
      </c>
      <c r="K576" s="46">
        <f t="shared" si="98"/>
        <v>50</v>
      </c>
      <c r="L576" s="46">
        <f t="shared" si="98"/>
        <v>50</v>
      </c>
    </row>
    <row r="577" spans="1:12" s="20" customFormat="1" ht="25.5">
      <c r="A577" s="227" t="s">
        <v>77</v>
      </c>
      <c r="B577" s="59" t="s">
        <v>229</v>
      </c>
      <c r="C577" s="39" t="s">
        <v>181</v>
      </c>
      <c r="D577" s="58" t="s">
        <v>175</v>
      </c>
      <c r="E577" s="73" t="s">
        <v>175</v>
      </c>
      <c r="F577" s="73" t="s">
        <v>258</v>
      </c>
      <c r="G577" s="74" t="s">
        <v>375</v>
      </c>
      <c r="H577" s="76" t="s">
        <v>291</v>
      </c>
      <c r="I577" s="45">
        <f t="shared" si="98"/>
        <v>50</v>
      </c>
      <c r="J577" s="83">
        <f t="shared" si="98"/>
        <v>0</v>
      </c>
      <c r="K577" s="46">
        <f t="shared" si="98"/>
        <v>50</v>
      </c>
      <c r="L577" s="46">
        <f t="shared" si="98"/>
        <v>50</v>
      </c>
    </row>
    <row r="578" spans="1:12" s="20" customFormat="1" ht="12.75">
      <c r="A578" s="227" t="s">
        <v>78</v>
      </c>
      <c r="B578" s="59" t="s">
        <v>229</v>
      </c>
      <c r="C578" s="39" t="s">
        <v>181</v>
      </c>
      <c r="D578" s="58" t="s">
        <v>175</v>
      </c>
      <c r="E578" s="73" t="s">
        <v>175</v>
      </c>
      <c r="F578" s="73" t="s">
        <v>258</v>
      </c>
      <c r="G578" s="74" t="s">
        <v>375</v>
      </c>
      <c r="H578" s="76" t="s">
        <v>79</v>
      </c>
      <c r="I578" s="45">
        <v>50</v>
      </c>
      <c r="J578" s="83">
        <v>0</v>
      </c>
      <c r="K578" s="46">
        <v>50</v>
      </c>
      <c r="L578" s="46">
        <v>50</v>
      </c>
    </row>
    <row r="579" spans="1:12" s="20" customFormat="1" ht="12.75">
      <c r="A579" s="227" t="s">
        <v>48</v>
      </c>
      <c r="B579" s="59" t="s">
        <v>229</v>
      </c>
      <c r="C579" s="39" t="s">
        <v>181</v>
      </c>
      <c r="D579" s="58" t="s">
        <v>175</v>
      </c>
      <c r="E579" s="73" t="s">
        <v>175</v>
      </c>
      <c r="F579" s="73" t="s">
        <v>258</v>
      </c>
      <c r="G579" s="74" t="s">
        <v>57</v>
      </c>
      <c r="H579" s="76"/>
      <c r="I579" s="45">
        <f>I580+I582+I584</f>
        <v>505</v>
      </c>
      <c r="J579" s="83">
        <f>J580+J582+J584</f>
        <v>0</v>
      </c>
      <c r="K579" s="46">
        <f>K580+K582+K584</f>
        <v>505</v>
      </c>
      <c r="L579" s="46">
        <f>L580+L582+L584</f>
        <v>505</v>
      </c>
    </row>
    <row r="580" spans="1:12" s="20" customFormat="1" ht="25.5">
      <c r="A580" s="227" t="s">
        <v>143</v>
      </c>
      <c r="B580" s="59" t="s">
        <v>229</v>
      </c>
      <c r="C580" s="39" t="s">
        <v>181</v>
      </c>
      <c r="D580" s="58" t="s">
        <v>175</v>
      </c>
      <c r="E580" s="42" t="s">
        <v>175</v>
      </c>
      <c r="F580" s="42" t="s">
        <v>258</v>
      </c>
      <c r="G580" s="74" t="s">
        <v>57</v>
      </c>
      <c r="H580" s="44" t="s">
        <v>144</v>
      </c>
      <c r="I580" s="68">
        <f>I581</f>
        <v>75</v>
      </c>
      <c r="J580" s="205">
        <f>J581</f>
        <v>-15</v>
      </c>
      <c r="K580" s="63">
        <f>K581</f>
        <v>60</v>
      </c>
      <c r="L580" s="63">
        <f>L581</f>
        <v>60</v>
      </c>
    </row>
    <row r="581" spans="1:12" s="20" customFormat="1" ht="25.5">
      <c r="A581" s="227" t="s">
        <v>145</v>
      </c>
      <c r="B581" s="59" t="s">
        <v>229</v>
      </c>
      <c r="C581" s="39" t="s">
        <v>181</v>
      </c>
      <c r="D581" s="58" t="s">
        <v>175</v>
      </c>
      <c r="E581" s="42" t="s">
        <v>175</v>
      </c>
      <c r="F581" s="42" t="s">
        <v>258</v>
      </c>
      <c r="G581" s="74" t="s">
        <v>57</v>
      </c>
      <c r="H581" s="44" t="s">
        <v>146</v>
      </c>
      <c r="I581" s="68">
        <v>75</v>
      </c>
      <c r="J581" s="205">
        <v>-15</v>
      </c>
      <c r="K581" s="46">
        <f>I581+J581</f>
        <v>60</v>
      </c>
      <c r="L581" s="46">
        <v>60</v>
      </c>
    </row>
    <row r="582" spans="1:12" s="20" customFormat="1" ht="12.75">
      <c r="A582" s="227" t="s">
        <v>209</v>
      </c>
      <c r="B582" s="59" t="s">
        <v>229</v>
      </c>
      <c r="C582" s="39" t="s">
        <v>181</v>
      </c>
      <c r="D582" s="58" t="s">
        <v>175</v>
      </c>
      <c r="E582" s="42" t="s">
        <v>175</v>
      </c>
      <c r="F582" s="42" t="s">
        <v>258</v>
      </c>
      <c r="G582" s="43" t="s">
        <v>57</v>
      </c>
      <c r="H582" s="44" t="s">
        <v>223</v>
      </c>
      <c r="I582" s="68">
        <f>I583</f>
        <v>75.1</v>
      </c>
      <c r="J582" s="205">
        <f>J583</f>
        <v>5</v>
      </c>
      <c r="K582" s="63">
        <f>K583</f>
        <v>80.1</v>
      </c>
      <c r="L582" s="63">
        <f>L583</f>
        <v>80.1</v>
      </c>
    </row>
    <row r="583" spans="1:12" s="20" customFormat="1" ht="12.75">
      <c r="A583" s="227" t="s">
        <v>162</v>
      </c>
      <c r="B583" s="59" t="s">
        <v>229</v>
      </c>
      <c r="C583" s="39" t="s">
        <v>181</v>
      </c>
      <c r="D583" s="58" t="s">
        <v>175</v>
      </c>
      <c r="E583" s="42" t="s">
        <v>175</v>
      </c>
      <c r="F583" s="42" t="s">
        <v>258</v>
      </c>
      <c r="G583" s="43" t="s">
        <v>57</v>
      </c>
      <c r="H583" s="44" t="s">
        <v>171</v>
      </c>
      <c r="I583" s="68">
        <v>75.1</v>
      </c>
      <c r="J583" s="205">
        <v>5</v>
      </c>
      <c r="K583" s="46">
        <f>I583+J583</f>
        <v>80.1</v>
      </c>
      <c r="L583" s="46">
        <v>80.1</v>
      </c>
    </row>
    <row r="584" spans="1:12" s="20" customFormat="1" ht="25.5">
      <c r="A584" s="227" t="s">
        <v>77</v>
      </c>
      <c r="B584" s="59" t="s">
        <v>229</v>
      </c>
      <c r="C584" s="39" t="s">
        <v>181</v>
      </c>
      <c r="D584" s="58" t="s">
        <v>175</v>
      </c>
      <c r="E584" s="42" t="s">
        <v>175</v>
      </c>
      <c r="F584" s="42" t="s">
        <v>258</v>
      </c>
      <c r="G584" s="74" t="s">
        <v>57</v>
      </c>
      <c r="H584" s="65">
        <v>600</v>
      </c>
      <c r="I584" s="68">
        <f>I585</f>
        <v>354.9</v>
      </c>
      <c r="J584" s="205">
        <f>J585</f>
        <v>10</v>
      </c>
      <c r="K584" s="63">
        <f>K585</f>
        <v>364.9</v>
      </c>
      <c r="L584" s="63">
        <f>L585</f>
        <v>364.9</v>
      </c>
    </row>
    <row r="585" spans="1:12" s="20" customFormat="1" ht="12.75">
      <c r="A585" s="227" t="s">
        <v>78</v>
      </c>
      <c r="B585" s="59" t="s">
        <v>229</v>
      </c>
      <c r="C585" s="39" t="s">
        <v>181</v>
      </c>
      <c r="D585" s="58" t="s">
        <v>175</v>
      </c>
      <c r="E585" s="42" t="s">
        <v>175</v>
      </c>
      <c r="F585" s="42" t="s">
        <v>258</v>
      </c>
      <c r="G585" s="43" t="s">
        <v>57</v>
      </c>
      <c r="H585" s="65" t="s">
        <v>79</v>
      </c>
      <c r="I585" s="68">
        <v>354.9</v>
      </c>
      <c r="J585" s="205">
        <v>10</v>
      </c>
      <c r="K585" s="46">
        <f>I585+J585</f>
        <v>364.9</v>
      </c>
      <c r="L585" s="46">
        <v>364.9</v>
      </c>
    </row>
    <row r="586" spans="1:12" s="20" customFormat="1" ht="25.5">
      <c r="A586" s="231" t="s">
        <v>39</v>
      </c>
      <c r="B586" s="59" t="s">
        <v>229</v>
      </c>
      <c r="C586" s="39" t="s">
        <v>181</v>
      </c>
      <c r="D586" s="58" t="s">
        <v>175</v>
      </c>
      <c r="E586" s="73" t="s">
        <v>175</v>
      </c>
      <c r="F586" s="73" t="s">
        <v>255</v>
      </c>
      <c r="G586" s="74" t="s">
        <v>257</v>
      </c>
      <c r="H586" s="76"/>
      <c r="I586" s="45">
        <f>I587</f>
        <v>180</v>
      </c>
      <c r="J586" s="83">
        <f aca="true" t="shared" si="99" ref="J586:L588">J587</f>
        <v>0</v>
      </c>
      <c r="K586" s="46">
        <f t="shared" si="99"/>
        <v>180</v>
      </c>
      <c r="L586" s="46">
        <f t="shared" si="99"/>
        <v>180</v>
      </c>
    </row>
    <row r="587" spans="1:12" s="20" customFormat="1" ht="12.75">
      <c r="A587" s="227" t="s">
        <v>48</v>
      </c>
      <c r="B587" s="59" t="s">
        <v>229</v>
      </c>
      <c r="C587" s="39" t="s">
        <v>181</v>
      </c>
      <c r="D587" s="58" t="s">
        <v>175</v>
      </c>
      <c r="E587" s="73" t="s">
        <v>175</v>
      </c>
      <c r="F587" s="73" t="s">
        <v>255</v>
      </c>
      <c r="G587" s="74" t="s">
        <v>57</v>
      </c>
      <c r="H587" s="76"/>
      <c r="I587" s="45">
        <f>I588</f>
        <v>180</v>
      </c>
      <c r="J587" s="83">
        <f t="shared" si="99"/>
        <v>0</v>
      </c>
      <c r="K587" s="46">
        <f t="shared" si="99"/>
        <v>180</v>
      </c>
      <c r="L587" s="46">
        <f t="shared" si="99"/>
        <v>180</v>
      </c>
    </row>
    <row r="588" spans="1:12" s="20" customFormat="1" ht="25.5">
      <c r="A588" s="227" t="s">
        <v>143</v>
      </c>
      <c r="B588" s="59" t="s">
        <v>229</v>
      </c>
      <c r="C588" s="39" t="s">
        <v>181</v>
      </c>
      <c r="D588" s="58" t="s">
        <v>175</v>
      </c>
      <c r="E588" s="42" t="s">
        <v>175</v>
      </c>
      <c r="F588" s="42" t="s">
        <v>255</v>
      </c>
      <c r="G588" s="74" t="s">
        <v>57</v>
      </c>
      <c r="H588" s="44" t="s">
        <v>144</v>
      </c>
      <c r="I588" s="45">
        <f>I589</f>
        <v>180</v>
      </c>
      <c r="J588" s="83">
        <f t="shared" si="99"/>
        <v>0</v>
      </c>
      <c r="K588" s="46">
        <f t="shared" si="99"/>
        <v>180</v>
      </c>
      <c r="L588" s="46">
        <f t="shared" si="99"/>
        <v>180</v>
      </c>
    </row>
    <row r="589" spans="1:12" s="20" customFormat="1" ht="25.5">
      <c r="A589" s="227" t="s">
        <v>145</v>
      </c>
      <c r="B589" s="59" t="s">
        <v>229</v>
      </c>
      <c r="C589" s="39" t="s">
        <v>181</v>
      </c>
      <c r="D589" s="58" t="s">
        <v>175</v>
      </c>
      <c r="E589" s="42" t="s">
        <v>175</v>
      </c>
      <c r="F589" s="42" t="s">
        <v>255</v>
      </c>
      <c r="G589" s="74" t="s">
        <v>57</v>
      </c>
      <c r="H589" s="44" t="s">
        <v>146</v>
      </c>
      <c r="I589" s="45">
        <v>180</v>
      </c>
      <c r="J589" s="83"/>
      <c r="K589" s="46">
        <f>I589+J589</f>
        <v>180</v>
      </c>
      <c r="L589" s="46">
        <f>J589+K589</f>
        <v>180</v>
      </c>
    </row>
    <row r="590" spans="1:12" s="20" customFormat="1" ht="12.75">
      <c r="A590" s="243" t="s">
        <v>134</v>
      </c>
      <c r="B590" s="69" t="s">
        <v>229</v>
      </c>
      <c r="C590" s="39" t="s">
        <v>181</v>
      </c>
      <c r="D590" s="58" t="s">
        <v>175</v>
      </c>
      <c r="E590" s="42" t="s">
        <v>33</v>
      </c>
      <c r="F590" s="42" t="s">
        <v>256</v>
      </c>
      <c r="G590" s="43" t="s">
        <v>257</v>
      </c>
      <c r="H590" s="109"/>
      <c r="I590" s="45">
        <f>I602+I591+I607+I610+I623+I599+I594</f>
        <v>64785.1</v>
      </c>
      <c r="J590" s="45">
        <f>J602+J591+J607+J610+J623+J599+J594</f>
        <v>0</v>
      </c>
      <c r="K590" s="46">
        <f>K602+K591+K607+K610+K623+K599+K594</f>
        <v>64785.2</v>
      </c>
      <c r="L590" s="46">
        <f>L602+L591+L607+L610+L623+L599+L594</f>
        <v>64660.7</v>
      </c>
    </row>
    <row r="591" spans="1:12" s="20" customFormat="1" ht="25.5">
      <c r="A591" s="244" t="s">
        <v>4</v>
      </c>
      <c r="B591" s="69" t="s">
        <v>229</v>
      </c>
      <c r="C591" s="39" t="s">
        <v>181</v>
      </c>
      <c r="D591" s="58" t="s">
        <v>175</v>
      </c>
      <c r="E591" s="48" t="s">
        <v>33</v>
      </c>
      <c r="F591" s="48" t="s">
        <v>256</v>
      </c>
      <c r="G591" s="44" t="s">
        <v>3</v>
      </c>
      <c r="H591" s="44"/>
      <c r="I591" s="45">
        <f aca="true" t="shared" si="100" ref="I591:L592">I592</f>
        <v>100</v>
      </c>
      <c r="J591" s="83">
        <f t="shared" si="100"/>
        <v>0</v>
      </c>
      <c r="K591" s="46">
        <f t="shared" si="100"/>
        <v>100</v>
      </c>
      <c r="L591" s="46">
        <f t="shared" si="100"/>
        <v>100</v>
      </c>
    </row>
    <row r="592" spans="1:12" s="20" customFormat="1" ht="25.5">
      <c r="A592" s="243" t="s">
        <v>77</v>
      </c>
      <c r="B592" s="69" t="s">
        <v>229</v>
      </c>
      <c r="C592" s="39" t="s">
        <v>181</v>
      </c>
      <c r="D592" s="58" t="s">
        <v>175</v>
      </c>
      <c r="E592" s="48" t="s">
        <v>33</v>
      </c>
      <c r="F592" s="64" t="s">
        <v>256</v>
      </c>
      <c r="G592" s="65" t="s">
        <v>3</v>
      </c>
      <c r="H592" s="65">
        <v>600</v>
      </c>
      <c r="I592" s="45">
        <f t="shared" si="100"/>
        <v>100</v>
      </c>
      <c r="J592" s="83">
        <f t="shared" si="100"/>
        <v>0</v>
      </c>
      <c r="K592" s="46">
        <f t="shared" si="100"/>
        <v>100</v>
      </c>
      <c r="L592" s="46">
        <f t="shared" si="100"/>
        <v>100</v>
      </c>
    </row>
    <row r="593" spans="1:12" s="20" customFormat="1" ht="12.75">
      <c r="A593" s="227" t="s">
        <v>78</v>
      </c>
      <c r="B593" s="59" t="s">
        <v>229</v>
      </c>
      <c r="C593" s="39" t="s">
        <v>181</v>
      </c>
      <c r="D593" s="58" t="s">
        <v>175</v>
      </c>
      <c r="E593" s="48" t="s">
        <v>33</v>
      </c>
      <c r="F593" s="64" t="s">
        <v>256</v>
      </c>
      <c r="G593" s="65" t="s">
        <v>3</v>
      </c>
      <c r="H593" s="65" t="s">
        <v>79</v>
      </c>
      <c r="I593" s="45">
        <v>100</v>
      </c>
      <c r="J593" s="83">
        <v>0</v>
      </c>
      <c r="K593" s="46">
        <f>J593+I593</f>
        <v>100</v>
      </c>
      <c r="L593" s="46">
        <f>K593+J593</f>
        <v>100</v>
      </c>
    </row>
    <row r="594" spans="1:12" s="20" customFormat="1" ht="12.75">
      <c r="A594" s="233" t="s">
        <v>281</v>
      </c>
      <c r="B594" s="59" t="s">
        <v>229</v>
      </c>
      <c r="C594" s="39" t="s">
        <v>181</v>
      </c>
      <c r="D594" s="58" t="s">
        <v>175</v>
      </c>
      <c r="E594" s="48" t="s">
        <v>33</v>
      </c>
      <c r="F594" s="64" t="s">
        <v>256</v>
      </c>
      <c r="G594" s="65" t="s">
        <v>280</v>
      </c>
      <c r="H594" s="65"/>
      <c r="I594" s="45">
        <f>I596+I598</f>
        <v>749.5</v>
      </c>
      <c r="J594" s="45">
        <f>J596+J598</f>
        <v>0</v>
      </c>
      <c r="K594" s="46">
        <f>K596+K598</f>
        <v>749.6</v>
      </c>
      <c r="L594" s="46">
        <f>L596+L598</f>
        <v>749.6</v>
      </c>
    </row>
    <row r="595" spans="1:12" s="20" customFormat="1" ht="12.75">
      <c r="A595" s="232" t="s">
        <v>209</v>
      </c>
      <c r="B595" s="59" t="s">
        <v>229</v>
      </c>
      <c r="C595" s="39" t="s">
        <v>181</v>
      </c>
      <c r="D595" s="58" t="s">
        <v>175</v>
      </c>
      <c r="E595" s="48" t="s">
        <v>33</v>
      </c>
      <c r="F595" s="64" t="s">
        <v>256</v>
      </c>
      <c r="G595" s="65" t="s">
        <v>280</v>
      </c>
      <c r="H595" s="65" t="s">
        <v>223</v>
      </c>
      <c r="I595" s="45">
        <f>I596</f>
        <v>261.6</v>
      </c>
      <c r="J595" s="45">
        <f>J596</f>
        <v>0</v>
      </c>
      <c r="K595" s="46">
        <f>K596</f>
        <v>261.6</v>
      </c>
      <c r="L595" s="46">
        <f>L596</f>
        <v>261.6</v>
      </c>
    </row>
    <row r="596" spans="1:12" s="20" customFormat="1" ht="12.75">
      <c r="A596" s="232" t="s">
        <v>224</v>
      </c>
      <c r="B596" s="59" t="s">
        <v>229</v>
      </c>
      <c r="C596" s="39" t="s">
        <v>181</v>
      </c>
      <c r="D596" s="58" t="s">
        <v>175</v>
      </c>
      <c r="E596" s="48" t="s">
        <v>33</v>
      </c>
      <c r="F596" s="64" t="s">
        <v>256</v>
      </c>
      <c r="G596" s="65" t="s">
        <v>280</v>
      </c>
      <c r="H596" s="65" t="s">
        <v>275</v>
      </c>
      <c r="I596" s="45">
        <v>261.6</v>
      </c>
      <c r="J596" s="45">
        <v>0</v>
      </c>
      <c r="K596" s="46">
        <f>J596+I596</f>
        <v>261.6</v>
      </c>
      <c r="L596" s="46">
        <f>K596+J596</f>
        <v>261.6</v>
      </c>
    </row>
    <row r="597" spans="1:12" s="20" customFormat="1" ht="25.5">
      <c r="A597" s="227" t="s">
        <v>77</v>
      </c>
      <c r="B597" s="59" t="s">
        <v>229</v>
      </c>
      <c r="C597" s="39" t="s">
        <v>181</v>
      </c>
      <c r="D597" s="58" t="s">
        <v>175</v>
      </c>
      <c r="E597" s="48" t="s">
        <v>33</v>
      </c>
      <c r="F597" s="64" t="s">
        <v>256</v>
      </c>
      <c r="G597" s="65" t="s">
        <v>280</v>
      </c>
      <c r="H597" s="65" t="s">
        <v>291</v>
      </c>
      <c r="I597" s="45">
        <f>I598</f>
        <v>487.9</v>
      </c>
      <c r="J597" s="45">
        <f>J598</f>
        <v>0</v>
      </c>
      <c r="K597" s="46">
        <f>K598</f>
        <v>488</v>
      </c>
      <c r="L597" s="46">
        <f>L598</f>
        <v>488</v>
      </c>
    </row>
    <row r="598" spans="1:12" s="20" customFormat="1" ht="12.75">
      <c r="A598" s="227" t="s">
        <v>78</v>
      </c>
      <c r="B598" s="59" t="s">
        <v>229</v>
      </c>
      <c r="C598" s="39" t="s">
        <v>181</v>
      </c>
      <c r="D598" s="58" t="s">
        <v>175</v>
      </c>
      <c r="E598" s="48" t="s">
        <v>33</v>
      </c>
      <c r="F598" s="64" t="s">
        <v>256</v>
      </c>
      <c r="G598" s="65" t="s">
        <v>280</v>
      </c>
      <c r="H598" s="65" t="s">
        <v>79</v>
      </c>
      <c r="I598" s="45">
        <v>487.9</v>
      </c>
      <c r="J598" s="45">
        <v>0</v>
      </c>
      <c r="K598" s="46">
        <v>488</v>
      </c>
      <c r="L598" s="46">
        <v>488</v>
      </c>
    </row>
    <row r="599" spans="1:12" s="20" customFormat="1" ht="76.5">
      <c r="A599" s="227" t="s">
        <v>251</v>
      </c>
      <c r="B599" s="59" t="s">
        <v>229</v>
      </c>
      <c r="C599" s="39" t="s">
        <v>181</v>
      </c>
      <c r="D599" s="58" t="s">
        <v>175</v>
      </c>
      <c r="E599" s="48" t="s">
        <v>33</v>
      </c>
      <c r="F599" s="48" t="s">
        <v>256</v>
      </c>
      <c r="G599" s="44" t="s">
        <v>309</v>
      </c>
      <c r="H599" s="44"/>
      <c r="I599" s="45">
        <f aca="true" t="shared" si="101" ref="I599:L600">I600</f>
        <v>99</v>
      </c>
      <c r="J599" s="83">
        <f t="shared" si="101"/>
        <v>0</v>
      </c>
      <c r="K599" s="46">
        <f t="shared" si="101"/>
        <v>99</v>
      </c>
      <c r="L599" s="46">
        <f t="shared" si="101"/>
        <v>99</v>
      </c>
    </row>
    <row r="600" spans="1:12" s="20" customFormat="1" ht="25.5">
      <c r="A600" s="227" t="s">
        <v>77</v>
      </c>
      <c r="B600" s="59" t="s">
        <v>229</v>
      </c>
      <c r="C600" s="39" t="s">
        <v>181</v>
      </c>
      <c r="D600" s="58" t="s">
        <v>175</v>
      </c>
      <c r="E600" s="48" t="s">
        <v>33</v>
      </c>
      <c r="F600" s="64" t="s">
        <v>256</v>
      </c>
      <c r="G600" s="65" t="s">
        <v>309</v>
      </c>
      <c r="H600" s="65">
        <v>600</v>
      </c>
      <c r="I600" s="45">
        <f t="shared" si="101"/>
        <v>99</v>
      </c>
      <c r="J600" s="83">
        <f t="shared" si="101"/>
        <v>0</v>
      </c>
      <c r="K600" s="46">
        <f t="shared" si="101"/>
        <v>99</v>
      </c>
      <c r="L600" s="46">
        <f t="shared" si="101"/>
        <v>99</v>
      </c>
    </row>
    <row r="601" spans="1:12" s="20" customFormat="1" ht="12.75">
      <c r="A601" s="227" t="s">
        <v>78</v>
      </c>
      <c r="B601" s="59" t="s">
        <v>229</v>
      </c>
      <c r="C601" s="39" t="s">
        <v>181</v>
      </c>
      <c r="D601" s="58" t="s">
        <v>175</v>
      </c>
      <c r="E601" s="48" t="s">
        <v>33</v>
      </c>
      <c r="F601" s="64" t="s">
        <v>256</v>
      </c>
      <c r="G601" s="65" t="s">
        <v>309</v>
      </c>
      <c r="H601" s="65" t="s">
        <v>79</v>
      </c>
      <c r="I601" s="45">
        <v>99</v>
      </c>
      <c r="J601" s="83">
        <v>0</v>
      </c>
      <c r="K601" s="46">
        <f>I601+J601</f>
        <v>99</v>
      </c>
      <c r="L601" s="46">
        <f>J601+K601</f>
        <v>99</v>
      </c>
    </row>
    <row r="602" spans="1:12" s="20" customFormat="1" ht="25.5">
      <c r="A602" s="227" t="s">
        <v>174</v>
      </c>
      <c r="B602" s="59" t="s">
        <v>229</v>
      </c>
      <c r="C602" s="39" t="s">
        <v>181</v>
      </c>
      <c r="D602" s="58" t="s">
        <v>175</v>
      </c>
      <c r="E602" s="42" t="s">
        <v>33</v>
      </c>
      <c r="F602" s="42" t="s">
        <v>256</v>
      </c>
      <c r="G602" s="43" t="s">
        <v>67</v>
      </c>
      <c r="H602" s="44"/>
      <c r="I602" s="45">
        <f>I603+I605</f>
        <v>33253.8</v>
      </c>
      <c r="J602" s="83">
        <f>J603+J605</f>
        <v>0</v>
      </c>
      <c r="K602" s="46">
        <f>K603+K605</f>
        <v>33253.8</v>
      </c>
      <c r="L602" s="46">
        <f>L603+L605</f>
        <v>33253.8</v>
      </c>
    </row>
    <row r="603" spans="1:12" s="20" customFormat="1" ht="12.75">
      <c r="A603" s="227" t="s">
        <v>209</v>
      </c>
      <c r="B603" s="59" t="s">
        <v>229</v>
      </c>
      <c r="C603" s="39" t="s">
        <v>181</v>
      </c>
      <c r="D603" s="58" t="s">
        <v>175</v>
      </c>
      <c r="E603" s="42" t="s">
        <v>33</v>
      </c>
      <c r="F603" s="42" t="s">
        <v>256</v>
      </c>
      <c r="G603" s="43" t="s">
        <v>67</v>
      </c>
      <c r="H603" s="44" t="s">
        <v>223</v>
      </c>
      <c r="I603" s="45">
        <f>I604</f>
        <v>9196</v>
      </c>
      <c r="J603" s="83">
        <f>J604</f>
        <v>0</v>
      </c>
      <c r="K603" s="46">
        <f>K604</f>
        <v>9196</v>
      </c>
      <c r="L603" s="46">
        <f>L604</f>
        <v>9196</v>
      </c>
    </row>
    <row r="604" spans="1:12" s="20" customFormat="1" ht="12.75">
      <c r="A604" s="227" t="s">
        <v>162</v>
      </c>
      <c r="B604" s="59" t="s">
        <v>229</v>
      </c>
      <c r="C604" s="39" t="s">
        <v>181</v>
      </c>
      <c r="D604" s="58" t="s">
        <v>175</v>
      </c>
      <c r="E604" s="42" t="s">
        <v>33</v>
      </c>
      <c r="F604" s="42" t="s">
        <v>256</v>
      </c>
      <c r="G604" s="43" t="s">
        <v>67</v>
      </c>
      <c r="H604" s="44" t="s">
        <v>171</v>
      </c>
      <c r="I604" s="45">
        <v>9196</v>
      </c>
      <c r="J604" s="83"/>
      <c r="K604" s="46">
        <f>I604+J604</f>
        <v>9196</v>
      </c>
      <c r="L604" s="46">
        <f>J604+K604</f>
        <v>9196</v>
      </c>
    </row>
    <row r="605" spans="1:12" s="23" customFormat="1" ht="25.5">
      <c r="A605" s="227" t="s">
        <v>77</v>
      </c>
      <c r="B605" s="59" t="s">
        <v>229</v>
      </c>
      <c r="C605" s="39" t="s">
        <v>181</v>
      </c>
      <c r="D605" s="58" t="s">
        <v>175</v>
      </c>
      <c r="E605" s="42" t="s">
        <v>33</v>
      </c>
      <c r="F605" s="66" t="s">
        <v>256</v>
      </c>
      <c r="G605" s="67" t="s">
        <v>67</v>
      </c>
      <c r="H605" s="65">
        <v>600</v>
      </c>
      <c r="I605" s="45">
        <f>I606</f>
        <v>24057.8</v>
      </c>
      <c r="J605" s="83">
        <f>J606</f>
        <v>0</v>
      </c>
      <c r="K605" s="46">
        <f>K606</f>
        <v>24057.8</v>
      </c>
      <c r="L605" s="46">
        <f>L606</f>
        <v>24057.8</v>
      </c>
    </row>
    <row r="606" spans="1:12" s="23" customFormat="1" ht="12.75">
      <c r="A606" s="227" t="s">
        <v>78</v>
      </c>
      <c r="B606" s="59" t="s">
        <v>229</v>
      </c>
      <c r="C606" s="39" t="s">
        <v>181</v>
      </c>
      <c r="D606" s="58" t="s">
        <v>175</v>
      </c>
      <c r="E606" s="42" t="s">
        <v>33</v>
      </c>
      <c r="F606" s="66" t="s">
        <v>256</v>
      </c>
      <c r="G606" s="67" t="s">
        <v>67</v>
      </c>
      <c r="H606" s="65" t="s">
        <v>79</v>
      </c>
      <c r="I606" s="45">
        <v>24057.8</v>
      </c>
      <c r="J606" s="83"/>
      <c r="K606" s="46">
        <f>I606+J606</f>
        <v>24057.8</v>
      </c>
      <c r="L606" s="46">
        <f>J606+K606</f>
        <v>24057.8</v>
      </c>
    </row>
    <row r="607" spans="1:12" s="27" customFormat="1" ht="12.75">
      <c r="A607" s="227" t="s">
        <v>127</v>
      </c>
      <c r="B607" s="149">
        <v>334</v>
      </c>
      <c r="C607" s="39" t="s">
        <v>181</v>
      </c>
      <c r="D607" s="58" t="s">
        <v>175</v>
      </c>
      <c r="E607" s="42" t="s">
        <v>33</v>
      </c>
      <c r="F607" s="66" t="s">
        <v>256</v>
      </c>
      <c r="G607" s="67" t="s">
        <v>68</v>
      </c>
      <c r="H607" s="65"/>
      <c r="I607" s="45">
        <f aca="true" t="shared" si="102" ref="I607:L608">I608</f>
        <v>594</v>
      </c>
      <c r="J607" s="83">
        <f t="shared" si="102"/>
        <v>0</v>
      </c>
      <c r="K607" s="46">
        <f t="shared" si="102"/>
        <v>594</v>
      </c>
      <c r="L607" s="46">
        <f t="shared" si="102"/>
        <v>469.5</v>
      </c>
    </row>
    <row r="608" spans="1:12" s="27" customFormat="1" ht="25.5">
      <c r="A608" s="227" t="s">
        <v>77</v>
      </c>
      <c r="B608" s="149">
        <v>334</v>
      </c>
      <c r="C608" s="39" t="s">
        <v>181</v>
      </c>
      <c r="D608" s="58" t="s">
        <v>175</v>
      </c>
      <c r="E608" s="42" t="s">
        <v>33</v>
      </c>
      <c r="F608" s="66" t="s">
        <v>256</v>
      </c>
      <c r="G608" s="67" t="s">
        <v>68</v>
      </c>
      <c r="H608" s="65">
        <v>600</v>
      </c>
      <c r="I608" s="45">
        <f t="shared" si="102"/>
        <v>594</v>
      </c>
      <c r="J608" s="83">
        <f t="shared" si="102"/>
        <v>0</v>
      </c>
      <c r="K608" s="46">
        <f t="shared" si="102"/>
        <v>594</v>
      </c>
      <c r="L608" s="46">
        <f t="shared" si="102"/>
        <v>469.5</v>
      </c>
    </row>
    <row r="609" spans="1:12" s="27" customFormat="1" ht="12.75">
      <c r="A609" s="227" t="s">
        <v>78</v>
      </c>
      <c r="B609" s="149">
        <v>334</v>
      </c>
      <c r="C609" s="39" t="s">
        <v>181</v>
      </c>
      <c r="D609" s="58" t="s">
        <v>175</v>
      </c>
      <c r="E609" s="42" t="s">
        <v>33</v>
      </c>
      <c r="F609" s="66" t="s">
        <v>256</v>
      </c>
      <c r="G609" s="67" t="s">
        <v>68</v>
      </c>
      <c r="H609" s="65" t="s">
        <v>79</v>
      </c>
      <c r="I609" s="45">
        <v>594</v>
      </c>
      <c r="J609" s="83"/>
      <c r="K609" s="46">
        <f>I609+J609</f>
        <v>594</v>
      </c>
      <c r="L609" s="46">
        <v>469.5</v>
      </c>
    </row>
    <row r="610" spans="1:12" s="27" customFormat="1" ht="12.75">
      <c r="A610" s="227" t="s">
        <v>285</v>
      </c>
      <c r="B610" s="149">
        <v>334</v>
      </c>
      <c r="C610" s="39" t="s">
        <v>181</v>
      </c>
      <c r="D610" s="58" t="s">
        <v>175</v>
      </c>
      <c r="E610" s="42" t="s">
        <v>33</v>
      </c>
      <c r="F610" s="66" t="s">
        <v>256</v>
      </c>
      <c r="G610" s="67" t="s">
        <v>286</v>
      </c>
      <c r="H610" s="65"/>
      <c r="I610" s="45">
        <f aca="true" t="shared" si="103" ref="I610:L611">I611</f>
        <v>21671.7</v>
      </c>
      <c r="J610" s="83">
        <f t="shared" si="103"/>
        <v>0</v>
      </c>
      <c r="K610" s="46">
        <f t="shared" si="103"/>
        <v>21671.7</v>
      </c>
      <c r="L610" s="46">
        <f t="shared" si="103"/>
        <v>21671.7</v>
      </c>
    </row>
    <row r="611" spans="1:12" s="27" customFormat="1" ht="25.5">
      <c r="A611" s="227" t="s">
        <v>77</v>
      </c>
      <c r="B611" s="149">
        <v>334</v>
      </c>
      <c r="C611" s="39" t="s">
        <v>181</v>
      </c>
      <c r="D611" s="58" t="s">
        <v>175</v>
      </c>
      <c r="E611" s="42" t="s">
        <v>33</v>
      </c>
      <c r="F611" s="66" t="s">
        <v>256</v>
      </c>
      <c r="G611" s="67" t="s">
        <v>286</v>
      </c>
      <c r="H611" s="65">
        <v>600</v>
      </c>
      <c r="I611" s="45">
        <f t="shared" si="103"/>
        <v>21671.7</v>
      </c>
      <c r="J611" s="83">
        <f t="shared" si="103"/>
        <v>0</v>
      </c>
      <c r="K611" s="46">
        <f t="shared" si="103"/>
        <v>21671.7</v>
      </c>
      <c r="L611" s="46">
        <f t="shared" si="103"/>
        <v>21671.7</v>
      </c>
    </row>
    <row r="612" spans="1:12" s="27" customFormat="1" ht="12.75">
      <c r="A612" s="227" t="s">
        <v>78</v>
      </c>
      <c r="B612" s="149">
        <v>334</v>
      </c>
      <c r="C612" s="39" t="s">
        <v>181</v>
      </c>
      <c r="D612" s="58" t="s">
        <v>175</v>
      </c>
      <c r="E612" s="42" t="s">
        <v>33</v>
      </c>
      <c r="F612" s="66" t="s">
        <v>256</v>
      </c>
      <c r="G612" s="67" t="s">
        <v>286</v>
      </c>
      <c r="H612" s="65" t="s">
        <v>79</v>
      </c>
      <c r="I612" s="45">
        <v>21671.7</v>
      </c>
      <c r="J612" s="83"/>
      <c r="K612" s="46">
        <f aca="true" t="shared" si="104" ref="K612:K622">I612+J612</f>
        <v>21671.7</v>
      </c>
      <c r="L612" s="46">
        <f aca="true" t="shared" si="105" ref="L612:L622">J612+K612</f>
        <v>21671.7</v>
      </c>
    </row>
    <row r="613" spans="1:12" s="27" customFormat="1" ht="12.75">
      <c r="A613" s="227" t="s">
        <v>342</v>
      </c>
      <c r="B613" s="149"/>
      <c r="C613" s="39"/>
      <c r="D613" s="58"/>
      <c r="E613" s="42"/>
      <c r="F613" s="66"/>
      <c r="G613" s="67"/>
      <c r="H613" s="65"/>
      <c r="I613" s="46">
        <v>617.4</v>
      </c>
      <c r="J613" s="83"/>
      <c r="K613" s="46">
        <f t="shared" si="104"/>
        <v>617.4</v>
      </c>
      <c r="L613" s="46">
        <f t="shared" si="105"/>
        <v>617.4</v>
      </c>
    </row>
    <row r="614" spans="1:12" s="27" customFormat="1" ht="12.75">
      <c r="A614" s="227" t="s">
        <v>343</v>
      </c>
      <c r="B614" s="149"/>
      <c r="C614" s="39"/>
      <c r="D614" s="58"/>
      <c r="E614" s="42"/>
      <c r="F614" s="66"/>
      <c r="G614" s="67"/>
      <c r="H614" s="65"/>
      <c r="I614" s="46">
        <v>2304.8</v>
      </c>
      <c r="J614" s="83"/>
      <c r="K614" s="46">
        <f t="shared" si="104"/>
        <v>2304.8</v>
      </c>
      <c r="L614" s="46">
        <f t="shared" si="105"/>
        <v>2304.8</v>
      </c>
    </row>
    <row r="615" spans="1:12" s="27" customFormat="1" ht="12.75">
      <c r="A615" s="227" t="s">
        <v>344</v>
      </c>
      <c r="B615" s="149"/>
      <c r="C615" s="39"/>
      <c r="D615" s="58"/>
      <c r="E615" s="42"/>
      <c r="F615" s="66"/>
      <c r="G615" s="67"/>
      <c r="H615" s="65"/>
      <c r="I615" s="46">
        <v>998.7</v>
      </c>
      <c r="J615" s="83"/>
      <c r="K615" s="46">
        <f t="shared" si="104"/>
        <v>998.7</v>
      </c>
      <c r="L615" s="46">
        <f t="shared" si="105"/>
        <v>998.7</v>
      </c>
    </row>
    <row r="616" spans="1:12" s="27" customFormat="1" ht="12.75">
      <c r="A616" s="227" t="s">
        <v>345</v>
      </c>
      <c r="B616" s="149"/>
      <c r="C616" s="39"/>
      <c r="D616" s="58"/>
      <c r="E616" s="42"/>
      <c r="F616" s="66"/>
      <c r="G616" s="67"/>
      <c r="H616" s="65"/>
      <c r="I616" s="46">
        <v>898.6</v>
      </c>
      <c r="J616" s="83"/>
      <c r="K616" s="46">
        <f t="shared" si="104"/>
        <v>898.6</v>
      </c>
      <c r="L616" s="46">
        <f t="shared" si="105"/>
        <v>898.6</v>
      </c>
    </row>
    <row r="617" spans="1:12" s="27" customFormat="1" ht="12.75">
      <c r="A617" s="227" t="s">
        <v>346</v>
      </c>
      <c r="B617" s="149"/>
      <c r="C617" s="39"/>
      <c r="D617" s="58"/>
      <c r="E617" s="42"/>
      <c r="F617" s="66"/>
      <c r="G617" s="67"/>
      <c r="H617" s="65"/>
      <c r="I617" s="46">
        <v>1954.8</v>
      </c>
      <c r="J617" s="83"/>
      <c r="K617" s="46">
        <f t="shared" si="104"/>
        <v>1954.8</v>
      </c>
      <c r="L617" s="46">
        <f t="shared" si="105"/>
        <v>1954.8</v>
      </c>
    </row>
    <row r="618" spans="1:12" s="27" customFormat="1" ht="12.75">
      <c r="A618" s="227" t="s">
        <v>347</v>
      </c>
      <c r="B618" s="149"/>
      <c r="C618" s="39"/>
      <c r="D618" s="58"/>
      <c r="E618" s="42"/>
      <c r="F618" s="66"/>
      <c r="G618" s="67"/>
      <c r="H618" s="65"/>
      <c r="I618" s="46">
        <v>955.1</v>
      </c>
      <c r="J618" s="83"/>
      <c r="K618" s="46">
        <f t="shared" si="104"/>
        <v>955.1</v>
      </c>
      <c r="L618" s="46">
        <f t="shared" si="105"/>
        <v>955.1</v>
      </c>
    </row>
    <row r="619" spans="1:12" s="27" customFormat="1" ht="12.75">
      <c r="A619" s="227" t="s">
        <v>348</v>
      </c>
      <c r="B619" s="149"/>
      <c r="C619" s="39"/>
      <c r="D619" s="58"/>
      <c r="E619" s="42"/>
      <c r="F619" s="66"/>
      <c r="G619" s="67"/>
      <c r="H619" s="65"/>
      <c r="I619" s="46">
        <v>5122.4</v>
      </c>
      <c r="J619" s="83"/>
      <c r="K619" s="46">
        <f t="shared" si="104"/>
        <v>5122.4</v>
      </c>
      <c r="L619" s="46">
        <f t="shared" si="105"/>
        <v>5122.4</v>
      </c>
    </row>
    <row r="620" spans="1:12" s="27" customFormat="1" ht="12.75">
      <c r="A620" s="227" t="s">
        <v>349</v>
      </c>
      <c r="B620" s="149"/>
      <c r="C620" s="39"/>
      <c r="D620" s="58"/>
      <c r="E620" s="42"/>
      <c r="F620" s="66"/>
      <c r="G620" s="67"/>
      <c r="H620" s="65"/>
      <c r="I620" s="46">
        <v>366.2</v>
      </c>
      <c r="J620" s="83"/>
      <c r="K620" s="46">
        <f t="shared" si="104"/>
        <v>366.2</v>
      </c>
      <c r="L620" s="46">
        <f t="shared" si="105"/>
        <v>366.2</v>
      </c>
    </row>
    <row r="621" spans="1:12" s="27" customFormat="1" ht="12.75">
      <c r="A621" s="227" t="s">
        <v>352</v>
      </c>
      <c r="B621" s="149"/>
      <c r="C621" s="39"/>
      <c r="D621" s="58"/>
      <c r="E621" s="42"/>
      <c r="F621" s="66"/>
      <c r="G621" s="67"/>
      <c r="H621" s="65"/>
      <c r="I621" s="46">
        <v>1280.3</v>
      </c>
      <c r="J621" s="83"/>
      <c r="K621" s="46">
        <f t="shared" si="104"/>
        <v>1280.3</v>
      </c>
      <c r="L621" s="46">
        <f t="shared" si="105"/>
        <v>1280.3</v>
      </c>
    </row>
    <row r="622" spans="1:12" s="27" customFormat="1" ht="12.75">
      <c r="A622" s="227" t="s">
        <v>353</v>
      </c>
      <c r="B622" s="149"/>
      <c r="C622" s="39"/>
      <c r="D622" s="58"/>
      <c r="E622" s="42"/>
      <c r="F622" s="66"/>
      <c r="G622" s="67"/>
      <c r="H622" s="65"/>
      <c r="I622" s="46">
        <v>842.5</v>
      </c>
      <c r="J622" s="83"/>
      <c r="K622" s="46">
        <f t="shared" si="104"/>
        <v>842.5</v>
      </c>
      <c r="L622" s="46">
        <f t="shared" si="105"/>
        <v>842.5</v>
      </c>
    </row>
    <row r="623" spans="1:12" s="27" customFormat="1" ht="12.75">
      <c r="A623" s="227" t="s">
        <v>287</v>
      </c>
      <c r="B623" s="149">
        <v>334</v>
      </c>
      <c r="C623" s="39" t="s">
        <v>181</v>
      </c>
      <c r="D623" s="58" t="s">
        <v>175</v>
      </c>
      <c r="E623" s="42" t="s">
        <v>33</v>
      </c>
      <c r="F623" s="66" t="s">
        <v>256</v>
      </c>
      <c r="G623" s="67" t="s">
        <v>288</v>
      </c>
      <c r="H623" s="65"/>
      <c r="I623" s="45">
        <f aca="true" t="shared" si="106" ref="I623:L624">I624</f>
        <v>8317.1</v>
      </c>
      <c r="J623" s="83">
        <f t="shared" si="106"/>
        <v>0</v>
      </c>
      <c r="K623" s="46">
        <f t="shared" si="106"/>
        <v>8317.1</v>
      </c>
      <c r="L623" s="46">
        <f t="shared" si="106"/>
        <v>8317.1</v>
      </c>
    </row>
    <row r="624" spans="1:12" s="27" customFormat="1" ht="25.5">
      <c r="A624" s="227" t="s">
        <v>77</v>
      </c>
      <c r="B624" s="149">
        <v>334</v>
      </c>
      <c r="C624" s="39" t="s">
        <v>181</v>
      </c>
      <c r="D624" s="58" t="s">
        <v>175</v>
      </c>
      <c r="E624" s="42" t="s">
        <v>33</v>
      </c>
      <c r="F624" s="66" t="s">
        <v>256</v>
      </c>
      <c r="G624" s="67" t="s">
        <v>288</v>
      </c>
      <c r="H624" s="65">
        <v>600</v>
      </c>
      <c r="I624" s="45">
        <f t="shared" si="106"/>
        <v>8317.1</v>
      </c>
      <c r="J624" s="83">
        <f t="shared" si="106"/>
        <v>0</v>
      </c>
      <c r="K624" s="46">
        <f t="shared" si="106"/>
        <v>8317.1</v>
      </c>
      <c r="L624" s="46">
        <f t="shared" si="106"/>
        <v>8317.1</v>
      </c>
    </row>
    <row r="625" spans="1:12" s="27" customFormat="1" ht="12.75">
      <c r="A625" s="227" t="s">
        <v>78</v>
      </c>
      <c r="B625" s="149">
        <v>334</v>
      </c>
      <c r="C625" s="39" t="s">
        <v>181</v>
      </c>
      <c r="D625" s="58" t="s">
        <v>175</v>
      </c>
      <c r="E625" s="42" t="s">
        <v>33</v>
      </c>
      <c r="F625" s="66" t="s">
        <v>256</v>
      </c>
      <c r="G625" s="67" t="s">
        <v>288</v>
      </c>
      <c r="H625" s="65" t="s">
        <v>79</v>
      </c>
      <c r="I625" s="45">
        <v>8317.1</v>
      </c>
      <c r="J625" s="83"/>
      <c r="K625" s="46">
        <f aca="true" t="shared" si="107" ref="K625:K638">I625+J625</f>
        <v>8317.1</v>
      </c>
      <c r="L625" s="46">
        <f aca="true" t="shared" si="108" ref="L625:L638">J625+K625</f>
        <v>8317.1</v>
      </c>
    </row>
    <row r="626" spans="1:12" s="27" customFormat="1" ht="12.75">
      <c r="A626" s="227" t="s">
        <v>342</v>
      </c>
      <c r="B626" s="149"/>
      <c r="C626" s="39"/>
      <c r="D626" s="58"/>
      <c r="E626" s="42"/>
      <c r="F626" s="66"/>
      <c r="G626" s="67"/>
      <c r="H626" s="65"/>
      <c r="I626" s="46">
        <v>272.2</v>
      </c>
      <c r="J626" s="83"/>
      <c r="K626" s="46">
        <f t="shared" si="107"/>
        <v>272.2</v>
      </c>
      <c r="L626" s="46">
        <f t="shared" si="108"/>
        <v>272.2</v>
      </c>
    </row>
    <row r="627" spans="1:12" s="27" customFormat="1" ht="12.75">
      <c r="A627" s="227" t="s">
        <v>343</v>
      </c>
      <c r="B627" s="149"/>
      <c r="C627" s="39"/>
      <c r="D627" s="58"/>
      <c r="E627" s="42"/>
      <c r="F627" s="66"/>
      <c r="G627" s="67"/>
      <c r="H627" s="65"/>
      <c r="I627" s="46">
        <v>411.7</v>
      </c>
      <c r="J627" s="83"/>
      <c r="K627" s="46">
        <f t="shared" si="107"/>
        <v>411.7</v>
      </c>
      <c r="L627" s="46">
        <f t="shared" si="108"/>
        <v>411.7</v>
      </c>
    </row>
    <row r="628" spans="1:12" s="27" customFormat="1" ht="12.75">
      <c r="A628" s="227" t="s">
        <v>354</v>
      </c>
      <c r="B628" s="149"/>
      <c r="C628" s="39"/>
      <c r="D628" s="58"/>
      <c r="E628" s="42"/>
      <c r="F628" s="66"/>
      <c r="G628" s="67"/>
      <c r="H628" s="65"/>
      <c r="I628" s="46">
        <v>600.5</v>
      </c>
      <c r="J628" s="83"/>
      <c r="K628" s="46">
        <f t="shared" si="107"/>
        <v>600.5</v>
      </c>
      <c r="L628" s="46">
        <f t="shared" si="108"/>
        <v>600.5</v>
      </c>
    </row>
    <row r="629" spans="1:12" s="27" customFormat="1" ht="12.75">
      <c r="A629" s="227" t="s">
        <v>344</v>
      </c>
      <c r="B629" s="149"/>
      <c r="C629" s="39"/>
      <c r="D629" s="58"/>
      <c r="E629" s="42"/>
      <c r="F629" s="66"/>
      <c r="G629" s="67"/>
      <c r="H629" s="65"/>
      <c r="I629" s="46">
        <v>357.3</v>
      </c>
      <c r="J629" s="83"/>
      <c r="K629" s="46">
        <f t="shared" si="107"/>
        <v>357.3</v>
      </c>
      <c r="L629" s="46">
        <f t="shared" si="108"/>
        <v>357.3</v>
      </c>
    </row>
    <row r="630" spans="1:12" s="27" customFormat="1" ht="12.75">
      <c r="A630" s="227" t="s">
        <v>345</v>
      </c>
      <c r="B630" s="149"/>
      <c r="C630" s="39"/>
      <c r="D630" s="58"/>
      <c r="E630" s="42"/>
      <c r="F630" s="66"/>
      <c r="G630" s="67"/>
      <c r="H630" s="65"/>
      <c r="I630" s="46">
        <v>271.6</v>
      </c>
      <c r="J630" s="83"/>
      <c r="K630" s="46">
        <f t="shared" si="107"/>
        <v>271.6</v>
      </c>
      <c r="L630" s="46">
        <f t="shared" si="108"/>
        <v>271.6</v>
      </c>
    </row>
    <row r="631" spans="1:12" s="27" customFormat="1" ht="12.75">
      <c r="A631" s="227" t="s">
        <v>346</v>
      </c>
      <c r="B631" s="149"/>
      <c r="C631" s="39"/>
      <c r="D631" s="58"/>
      <c r="E631" s="42"/>
      <c r="F631" s="66"/>
      <c r="G631" s="67"/>
      <c r="H631" s="65"/>
      <c r="I631" s="46">
        <v>358.8</v>
      </c>
      <c r="J631" s="83"/>
      <c r="K631" s="46">
        <f t="shared" si="107"/>
        <v>358.8</v>
      </c>
      <c r="L631" s="46">
        <f t="shared" si="108"/>
        <v>358.8</v>
      </c>
    </row>
    <row r="632" spans="1:12" s="27" customFormat="1" ht="12.75">
      <c r="A632" s="227" t="s">
        <v>347</v>
      </c>
      <c r="B632" s="149"/>
      <c r="C632" s="39"/>
      <c r="D632" s="58"/>
      <c r="E632" s="42"/>
      <c r="F632" s="66"/>
      <c r="G632" s="67"/>
      <c r="H632" s="65"/>
      <c r="I632" s="46">
        <v>255.7</v>
      </c>
      <c r="J632" s="83"/>
      <c r="K632" s="46">
        <f t="shared" si="107"/>
        <v>255.7</v>
      </c>
      <c r="L632" s="46">
        <f t="shared" si="108"/>
        <v>255.7</v>
      </c>
    </row>
    <row r="633" spans="1:12" s="27" customFormat="1" ht="12.75">
      <c r="A633" s="227" t="s">
        <v>348</v>
      </c>
      <c r="B633" s="149"/>
      <c r="C633" s="39"/>
      <c r="D633" s="58"/>
      <c r="E633" s="42"/>
      <c r="F633" s="66"/>
      <c r="G633" s="67"/>
      <c r="H633" s="65"/>
      <c r="I633" s="46">
        <v>2557.7</v>
      </c>
      <c r="J633" s="83"/>
      <c r="K633" s="46">
        <f t="shared" si="107"/>
        <v>2557.7</v>
      </c>
      <c r="L633" s="46">
        <f t="shared" si="108"/>
        <v>2557.7</v>
      </c>
    </row>
    <row r="634" spans="1:12" s="27" customFormat="1" ht="12.75">
      <c r="A634" s="227" t="s">
        <v>349</v>
      </c>
      <c r="B634" s="149"/>
      <c r="C634" s="39"/>
      <c r="D634" s="58"/>
      <c r="E634" s="42"/>
      <c r="F634" s="66"/>
      <c r="G634" s="67"/>
      <c r="H634" s="65"/>
      <c r="I634" s="46">
        <v>245.7</v>
      </c>
      <c r="J634" s="83"/>
      <c r="K634" s="46">
        <f t="shared" si="107"/>
        <v>245.7</v>
      </c>
      <c r="L634" s="46">
        <f t="shared" si="108"/>
        <v>245.7</v>
      </c>
    </row>
    <row r="635" spans="1:12" s="27" customFormat="1" ht="12.75">
      <c r="A635" s="227" t="s">
        <v>350</v>
      </c>
      <c r="B635" s="149"/>
      <c r="C635" s="39"/>
      <c r="D635" s="58"/>
      <c r="E635" s="42"/>
      <c r="F635" s="66"/>
      <c r="G635" s="67"/>
      <c r="H635" s="65"/>
      <c r="I635" s="46">
        <v>516.8</v>
      </c>
      <c r="J635" s="83"/>
      <c r="K635" s="46">
        <f t="shared" si="107"/>
        <v>516.8</v>
      </c>
      <c r="L635" s="46">
        <f t="shared" si="108"/>
        <v>516.8</v>
      </c>
    </row>
    <row r="636" spans="1:12" s="27" customFormat="1" ht="12.75">
      <c r="A636" s="227" t="s">
        <v>351</v>
      </c>
      <c r="B636" s="149"/>
      <c r="C636" s="39"/>
      <c r="D636" s="58"/>
      <c r="E636" s="42"/>
      <c r="F636" s="66"/>
      <c r="G636" s="67"/>
      <c r="H636" s="65"/>
      <c r="I636" s="46">
        <v>212.5</v>
      </c>
      <c r="J636" s="83"/>
      <c r="K636" s="46">
        <f t="shared" si="107"/>
        <v>212.5</v>
      </c>
      <c r="L636" s="46">
        <f t="shared" si="108"/>
        <v>212.5</v>
      </c>
    </row>
    <row r="637" spans="1:12" s="27" customFormat="1" ht="12.75">
      <c r="A637" s="227" t="s">
        <v>352</v>
      </c>
      <c r="B637" s="149"/>
      <c r="C637" s="39"/>
      <c r="D637" s="58"/>
      <c r="E637" s="42"/>
      <c r="F637" s="66"/>
      <c r="G637" s="67"/>
      <c r="H637" s="65"/>
      <c r="I637" s="46">
        <v>225.2</v>
      </c>
      <c r="J637" s="83"/>
      <c r="K637" s="46">
        <f t="shared" si="107"/>
        <v>225.2</v>
      </c>
      <c r="L637" s="46">
        <f t="shared" si="108"/>
        <v>225.2</v>
      </c>
    </row>
    <row r="638" spans="1:12" s="27" customFormat="1" ht="12.75">
      <c r="A638" s="227" t="s">
        <v>353</v>
      </c>
      <c r="B638" s="149"/>
      <c r="C638" s="39"/>
      <c r="D638" s="58"/>
      <c r="E638" s="42"/>
      <c r="F638" s="66"/>
      <c r="G638" s="67"/>
      <c r="H638" s="65"/>
      <c r="I638" s="46">
        <v>238.3</v>
      </c>
      <c r="J638" s="83"/>
      <c r="K638" s="46">
        <f t="shared" si="107"/>
        <v>238.3</v>
      </c>
      <c r="L638" s="46">
        <f t="shared" si="108"/>
        <v>238.3</v>
      </c>
    </row>
    <row r="639" spans="1:12" s="27" customFormat="1" ht="12.75">
      <c r="A639" s="226" t="s">
        <v>239</v>
      </c>
      <c r="B639" s="149">
        <v>334</v>
      </c>
      <c r="C639" s="39" t="s">
        <v>181</v>
      </c>
      <c r="D639" s="58" t="s">
        <v>177</v>
      </c>
      <c r="E639" s="321"/>
      <c r="F639" s="321"/>
      <c r="G639" s="69"/>
      <c r="H639" s="70"/>
      <c r="I639" s="71">
        <f aca="true" t="shared" si="109" ref="I639:L640">I640</f>
        <v>3702.5</v>
      </c>
      <c r="J639" s="206">
        <f t="shared" si="109"/>
        <v>0</v>
      </c>
      <c r="K639" s="72">
        <f t="shared" si="109"/>
        <v>3702.5</v>
      </c>
      <c r="L639" s="72">
        <f t="shared" si="109"/>
        <v>3702.5</v>
      </c>
    </row>
    <row r="640" spans="1:12" s="27" customFormat="1" ht="25.5">
      <c r="A640" s="227" t="s">
        <v>95</v>
      </c>
      <c r="B640" s="149">
        <v>334</v>
      </c>
      <c r="C640" s="39" t="s">
        <v>181</v>
      </c>
      <c r="D640" s="58" t="s">
        <v>177</v>
      </c>
      <c r="E640" s="42" t="s">
        <v>27</v>
      </c>
      <c r="F640" s="42" t="s">
        <v>256</v>
      </c>
      <c r="G640" s="43" t="s">
        <v>257</v>
      </c>
      <c r="H640" s="44"/>
      <c r="I640" s="45">
        <f t="shared" si="109"/>
        <v>3702.5</v>
      </c>
      <c r="J640" s="83">
        <f t="shared" si="109"/>
        <v>0</v>
      </c>
      <c r="K640" s="46">
        <f t="shared" si="109"/>
        <v>3702.5</v>
      </c>
      <c r="L640" s="46">
        <f t="shared" si="109"/>
        <v>3702.5</v>
      </c>
    </row>
    <row r="641" spans="1:12" s="27" customFormat="1" ht="25.5">
      <c r="A641" s="234" t="s">
        <v>92</v>
      </c>
      <c r="B641" s="149">
        <v>334</v>
      </c>
      <c r="C641" s="39" t="s">
        <v>181</v>
      </c>
      <c r="D641" s="58" t="s">
        <v>177</v>
      </c>
      <c r="E641" s="42" t="s">
        <v>27</v>
      </c>
      <c r="F641" s="42" t="s">
        <v>256</v>
      </c>
      <c r="G641" s="43" t="s">
        <v>88</v>
      </c>
      <c r="H641" s="44"/>
      <c r="I641" s="45">
        <f>I642+I644</f>
        <v>3702.5</v>
      </c>
      <c r="J641" s="83">
        <f>J642+J644</f>
        <v>0</v>
      </c>
      <c r="K641" s="46">
        <f>K642+K644</f>
        <v>3702.5</v>
      </c>
      <c r="L641" s="46">
        <f>L642+L644</f>
        <v>3702.5</v>
      </c>
    </row>
    <row r="642" spans="1:12" s="27" customFormat="1" ht="63.75">
      <c r="A642" s="227" t="s">
        <v>170</v>
      </c>
      <c r="B642" s="149">
        <v>334</v>
      </c>
      <c r="C642" s="39" t="s">
        <v>181</v>
      </c>
      <c r="D642" s="58" t="s">
        <v>177</v>
      </c>
      <c r="E642" s="42" t="s">
        <v>27</v>
      </c>
      <c r="F642" s="42" t="s">
        <v>256</v>
      </c>
      <c r="G642" s="43" t="s">
        <v>88</v>
      </c>
      <c r="H642" s="44">
        <v>100</v>
      </c>
      <c r="I642" s="45">
        <f>I643</f>
        <v>3616.4</v>
      </c>
      <c r="J642" s="83">
        <f>J643</f>
        <v>-9.3</v>
      </c>
      <c r="K642" s="46">
        <f>K643</f>
        <v>3607.1</v>
      </c>
      <c r="L642" s="46">
        <f>L643</f>
        <v>3607.1</v>
      </c>
    </row>
    <row r="643" spans="1:12" s="27" customFormat="1" ht="25.5">
      <c r="A643" s="227" t="s">
        <v>152</v>
      </c>
      <c r="B643" s="149">
        <v>334</v>
      </c>
      <c r="C643" s="39" t="s">
        <v>181</v>
      </c>
      <c r="D643" s="58" t="s">
        <v>177</v>
      </c>
      <c r="E643" s="42" t="s">
        <v>27</v>
      </c>
      <c r="F643" s="42" t="s">
        <v>256</v>
      </c>
      <c r="G643" s="43" t="s">
        <v>88</v>
      </c>
      <c r="H643" s="44">
        <v>120</v>
      </c>
      <c r="I643" s="45">
        <v>3616.4</v>
      </c>
      <c r="J643" s="83">
        <v>-9.3</v>
      </c>
      <c r="K643" s="46">
        <f>I643+J643</f>
        <v>3607.1</v>
      </c>
      <c r="L643" s="46">
        <v>3607.1</v>
      </c>
    </row>
    <row r="644" spans="1:12" s="27" customFormat="1" ht="25.5">
      <c r="A644" s="227" t="s">
        <v>143</v>
      </c>
      <c r="B644" s="149">
        <v>334</v>
      </c>
      <c r="C644" s="39" t="s">
        <v>181</v>
      </c>
      <c r="D644" s="58" t="s">
        <v>177</v>
      </c>
      <c r="E644" s="42" t="s">
        <v>27</v>
      </c>
      <c r="F644" s="42" t="s">
        <v>256</v>
      </c>
      <c r="G644" s="43" t="s">
        <v>88</v>
      </c>
      <c r="H644" s="44">
        <v>200</v>
      </c>
      <c r="I644" s="45">
        <f>I645</f>
        <v>86.1</v>
      </c>
      <c r="J644" s="83">
        <f>J645</f>
        <v>9.3</v>
      </c>
      <c r="K644" s="46">
        <f>K645</f>
        <v>95.39999999999999</v>
      </c>
      <c r="L644" s="46">
        <f>L645</f>
        <v>95.4</v>
      </c>
    </row>
    <row r="645" spans="1:12" s="27" customFormat="1" ht="26.25" thickBot="1">
      <c r="A645" s="239" t="s">
        <v>145</v>
      </c>
      <c r="B645" s="224">
        <v>334</v>
      </c>
      <c r="C645" s="131" t="s">
        <v>181</v>
      </c>
      <c r="D645" s="132" t="s">
        <v>177</v>
      </c>
      <c r="E645" s="140" t="s">
        <v>27</v>
      </c>
      <c r="F645" s="140" t="s">
        <v>256</v>
      </c>
      <c r="G645" s="141" t="s">
        <v>88</v>
      </c>
      <c r="H645" s="142">
        <v>240</v>
      </c>
      <c r="I645" s="107">
        <v>86.1</v>
      </c>
      <c r="J645" s="207">
        <v>9.3</v>
      </c>
      <c r="K645" s="46">
        <f>I645+J645</f>
        <v>95.39999999999999</v>
      </c>
      <c r="L645" s="46">
        <v>95.4</v>
      </c>
    </row>
    <row r="646" spans="1:12" s="26" customFormat="1" ht="25.5">
      <c r="A646" s="254" t="s">
        <v>106</v>
      </c>
      <c r="B646" s="92">
        <v>335</v>
      </c>
      <c r="C646" s="133"/>
      <c r="D646" s="134"/>
      <c r="E646" s="135"/>
      <c r="F646" s="135"/>
      <c r="G646" s="136"/>
      <c r="H646" s="137"/>
      <c r="I646" s="143">
        <f>I647</f>
        <v>1668.9</v>
      </c>
      <c r="J646" s="213">
        <f aca="true" t="shared" si="110" ref="J646:L649">J647</f>
        <v>0</v>
      </c>
      <c r="K646" s="275">
        <f t="shared" si="110"/>
        <v>1668.9</v>
      </c>
      <c r="L646" s="275">
        <f t="shared" si="110"/>
        <v>1668.9</v>
      </c>
    </row>
    <row r="647" spans="1:12" s="26" customFormat="1" ht="12.75">
      <c r="A647" s="226" t="s">
        <v>190</v>
      </c>
      <c r="B647" s="149">
        <v>335</v>
      </c>
      <c r="C647" s="39" t="s">
        <v>175</v>
      </c>
      <c r="D647" s="58"/>
      <c r="E647" s="117"/>
      <c r="F647" s="117"/>
      <c r="G647" s="118"/>
      <c r="H647" s="119"/>
      <c r="I647" s="138">
        <f>I648</f>
        <v>1668.9</v>
      </c>
      <c r="J647" s="212">
        <f t="shared" si="110"/>
        <v>0</v>
      </c>
      <c r="K647" s="139">
        <f t="shared" si="110"/>
        <v>1668.9</v>
      </c>
      <c r="L647" s="139">
        <f t="shared" si="110"/>
        <v>1668.9</v>
      </c>
    </row>
    <row r="648" spans="1:12" s="26" customFormat="1" ht="38.25">
      <c r="A648" s="226" t="s">
        <v>212</v>
      </c>
      <c r="B648" s="80" t="s">
        <v>107</v>
      </c>
      <c r="C648" s="40" t="s">
        <v>175</v>
      </c>
      <c r="D648" s="41" t="s">
        <v>176</v>
      </c>
      <c r="E648" s="117"/>
      <c r="F648" s="117"/>
      <c r="G648" s="118"/>
      <c r="H648" s="119"/>
      <c r="I648" s="138">
        <f>I649</f>
        <v>1668.9</v>
      </c>
      <c r="J648" s="212">
        <f t="shared" si="110"/>
        <v>0</v>
      </c>
      <c r="K648" s="139">
        <f t="shared" si="110"/>
        <v>1668.9</v>
      </c>
      <c r="L648" s="139">
        <f t="shared" si="110"/>
        <v>1668.9</v>
      </c>
    </row>
    <row r="649" spans="1:12" s="27" customFormat="1" ht="25.5">
      <c r="A649" s="227" t="s">
        <v>94</v>
      </c>
      <c r="B649" s="80" t="s">
        <v>107</v>
      </c>
      <c r="C649" s="40" t="s">
        <v>175</v>
      </c>
      <c r="D649" s="41" t="s">
        <v>176</v>
      </c>
      <c r="E649" s="144" t="s">
        <v>26</v>
      </c>
      <c r="F649" s="144" t="s">
        <v>256</v>
      </c>
      <c r="G649" s="76" t="s">
        <v>257</v>
      </c>
      <c r="H649" s="70"/>
      <c r="I649" s="138">
        <f>I650</f>
        <v>1668.9</v>
      </c>
      <c r="J649" s="212">
        <f t="shared" si="110"/>
        <v>0</v>
      </c>
      <c r="K649" s="139">
        <f t="shared" si="110"/>
        <v>1668.9</v>
      </c>
      <c r="L649" s="139">
        <f t="shared" si="110"/>
        <v>1668.9</v>
      </c>
    </row>
    <row r="650" spans="1:12" s="26" customFormat="1" ht="25.5">
      <c r="A650" s="171" t="s">
        <v>92</v>
      </c>
      <c r="B650" s="40" t="s">
        <v>107</v>
      </c>
      <c r="C650" s="40" t="s">
        <v>175</v>
      </c>
      <c r="D650" s="41" t="s">
        <v>176</v>
      </c>
      <c r="E650" s="42" t="s">
        <v>26</v>
      </c>
      <c r="F650" s="42" t="s">
        <v>256</v>
      </c>
      <c r="G650" s="43" t="s">
        <v>88</v>
      </c>
      <c r="H650" s="44"/>
      <c r="I650" s="45">
        <f>I651+I653</f>
        <v>1668.9</v>
      </c>
      <c r="J650" s="83">
        <f>J651+J653</f>
        <v>0</v>
      </c>
      <c r="K650" s="46">
        <f>K651+K653</f>
        <v>1668.9</v>
      </c>
      <c r="L650" s="46">
        <f>L651+L653</f>
        <v>1668.9</v>
      </c>
    </row>
    <row r="651" spans="1:12" s="26" customFormat="1" ht="63.75">
      <c r="A651" s="38" t="s">
        <v>170</v>
      </c>
      <c r="B651" s="40" t="s">
        <v>107</v>
      </c>
      <c r="C651" s="40" t="s">
        <v>175</v>
      </c>
      <c r="D651" s="41" t="s">
        <v>176</v>
      </c>
      <c r="E651" s="42" t="s">
        <v>26</v>
      </c>
      <c r="F651" s="42" t="s">
        <v>256</v>
      </c>
      <c r="G651" s="43" t="s">
        <v>88</v>
      </c>
      <c r="H651" s="44">
        <v>100</v>
      </c>
      <c r="I651" s="45">
        <f>I652</f>
        <v>1610.5</v>
      </c>
      <c r="J651" s="83">
        <f>J652</f>
        <v>0</v>
      </c>
      <c r="K651" s="46">
        <f>K652</f>
        <v>1610.5</v>
      </c>
      <c r="L651" s="46">
        <f>L652</f>
        <v>1610.5</v>
      </c>
    </row>
    <row r="652" spans="1:12" s="26" customFormat="1" ht="25.5">
      <c r="A652" s="38" t="s">
        <v>152</v>
      </c>
      <c r="B652" s="40" t="s">
        <v>107</v>
      </c>
      <c r="C652" s="40" t="s">
        <v>175</v>
      </c>
      <c r="D652" s="41" t="s">
        <v>176</v>
      </c>
      <c r="E652" s="42" t="s">
        <v>26</v>
      </c>
      <c r="F652" s="42" t="s">
        <v>256</v>
      </c>
      <c r="G652" s="43" t="s">
        <v>88</v>
      </c>
      <c r="H652" s="44">
        <v>120</v>
      </c>
      <c r="I652" s="45">
        <v>1610.5</v>
      </c>
      <c r="J652" s="83">
        <v>0</v>
      </c>
      <c r="K652" s="46">
        <f>I652+J652</f>
        <v>1610.5</v>
      </c>
      <c r="L652" s="46">
        <f>J652+K652</f>
        <v>1610.5</v>
      </c>
    </row>
    <row r="653" spans="1:12" s="26" customFormat="1" ht="25.5">
      <c r="A653" s="38" t="s">
        <v>143</v>
      </c>
      <c r="B653" s="40" t="s">
        <v>107</v>
      </c>
      <c r="C653" s="40" t="s">
        <v>175</v>
      </c>
      <c r="D653" s="41" t="s">
        <v>176</v>
      </c>
      <c r="E653" s="42" t="s">
        <v>26</v>
      </c>
      <c r="F653" s="42" t="s">
        <v>256</v>
      </c>
      <c r="G653" s="43" t="s">
        <v>88</v>
      </c>
      <c r="H653" s="44">
        <v>200</v>
      </c>
      <c r="I653" s="45">
        <f>I654</f>
        <v>58.4</v>
      </c>
      <c r="J653" s="83">
        <f>J654</f>
        <v>0</v>
      </c>
      <c r="K653" s="46">
        <f>K654</f>
        <v>58.4</v>
      </c>
      <c r="L653" s="46">
        <f>L654</f>
        <v>58.4</v>
      </c>
    </row>
    <row r="654" spans="1:12" s="26" customFormat="1" ht="26.25" thickBot="1">
      <c r="A654" s="172" t="s">
        <v>145</v>
      </c>
      <c r="B654" s="101" t="s">
        <v>107</v>
      </c>
      <c r="C654" s="101" t="s">
        <v>175</v>
      </c>
      <c r="D654" s="145" t="s">
        <v>176</v>
      </c>
      <c r="E654" s="140" t="s">
        <v>26</v>
      </c>
      <c r="F654" s="140" t="s">
        <v>256</v>
      </c>
      <c r="G654" s="141" t="s">
        <v>88</v>
      </c>
      <c r="H654" s="142">
        <v>240</v>
      </c>
      <c r="I654" s="107">
        <v>58.4</v>
      </c>
      <c r="J654" s="207">
        <v>0</v>
      </c>
      <c r="K654" s="108">
        <f>I654+J654</f>
        <v>58.4</v>
      </c>
      <c r="L654" s="108">
        <f>J654+K654</f>
        <v>58.4</v>
      </c>
    </row>
    <row r="655" spans="1:12" s="5" customFormat="1" ht="18.75" thickBot="1">
      <c r="A655" s="173" t="s">
        <v>186</v>
      </c>
      <c r="B655" s="146" t="s">
        <v>189</v>
      </c>
      <c r="C655" s="146" t="s">
        <v>189</v>
      </c>
      <c r="D655" s="146" t="s">
        <v>189</v>
      </c>
      <c r="E655" s="320" t="s">
        <v>189</v>
      </c>
      <c r="F655" s="320"/>
      <c r="G655" s="320"/>
      <c r="H655" s="147" t="s">
        <v>189</v>
      </c>
      <c r="I655" s="148">
        <f>I196+I458+I479+I557+I124+I15+I646</f>
        <v>1066678.9</v>
      </c>
      <c r="J655" s="214">
        <f>J196+J458+J479+J557+J124+J15+J646</f>
        <v>-144.19999999999936</v>
      </c>
      <c r="K655" s="215">
        <f>K196+K458+K479+K557+K124+K15+K646</f>
        <v>1066534.5999999999</v>
      </c>
      <c r="L655" s="215">
        <f>L196+L458+L479+L557+L124+L15+L646</f>
        <v>1049420.8</v>
      </c>
    </row>
    <row r="656" spans="1:12" s="5" customFormat="1" ht="12.75">
      <c r="A656" s="174"/>
      <c r="B656" s="149"/>
      <c r="C656" s="150"/>
      <c r="D656" s="150"/>
      <c r="E656" s="150"/>
      <c r="F656" s="150"/>
      <c r="G656" s="150"/>
      <c r="H656" s="151"/>
      <c r="I656" s="152"/>
      <c r="J656" s="152"/>
      <c r="K656" s="170"/>
      <c r="L656" s="164"/>
    </row>
    <row r="657" spans="1:12" s="5" customFormat="1" ht="12.75">
      <c r="A657" s="174"/>
      <c r="B657" s="149"/>
      <c r="C657" s="150"/>
      <c r="D657" s="150"/>
      <c r="E657" s="150"/>
      <c r="F657" s="150"/>
      <c r="G657" s="150"/>
      <c r="H657" s="151"/>
      <c r="I657" s="152"/>
      <c r="J657" s="152"/>
      <c r="K657" s="170"/>
      <c r="L657" s="164"/>
    </row>
    <row r="658" spans="1:12" s="6" customFormat="1" ht="15">
      <c r="A658" s="175"/>
      <c r="B658" s="153"/>
      <c r="C658" s="154"/>
      <c r="D658" s="154"/>
      <c r="E658" s="154"/>
      <c r="F658" s="154"/>
      <c r="G658" s="154"/>
      <c r="H658" s="155"/>
      <c r="I658" s="156"/>
      <c r="J658" s="156"/>
      <c r="K658" s="156"/>
      <c r="L658" s="164"/>
    </row>
    <row r="659" spans="1:12" s="7" customFormat="1" ht="15.75">
      <c r="A659" s="175"/>
      <c r="B659" s="153"/>
      <c r="C659" s="157"/>
      <c r="D659" s="157"/>
      <c r="E659" s="157"/>
      <c r="F659" s="157"/>
      <c r="G659" s="157"/>
      <c r="H659" s="158"/>
      <c r="I659" s="156"/>
      <c r="J659" s="156"/>
      <c r="K659" s="156"/>
      <c r="L659" s="164"/>
    </row>
    <row r="660" spans="1:12" s="7" customFormat="1" ht="15.75">
      <c r="A660" s="175"/>
      <c r="B660" s="153"/>
      <c r="C660" s="159"/>
      <c r="D660" s="159"/>
      <c r="E660" s="159"/>
      <c r="F660" s="159"/>
      <c r="G660" s="159"/>
      <c r="H660" s="160"/>
      <c r="I660" s="156"/>
      <c r="J660" s="156"/>
      <c r="K660" s="156"/>
      <c r="L660" s="164"/>
    </row>
    <row r="661" spans="1:12" s="7" customFormat="1" ht="15.75">
      <c r="A661" s="175"/>
      <c r="B661" s="153"/>
      <c r="C661" s="161"/>
      <c r="D661" s="161"/>
      <c r="E661" s="161"/>
      <c r="F661" s="161"/>
      <c r="G661" s="161"/>
      <c r="H661" s="162"/>
      <c r="I661" s="156"/>
      <c r="J661" s="156"/>
      <c r="K661" s="156"/>
      <c r="L661" s="164"/>
    </row>
    <row r="662" spans="1:12" s="7" customFormat="1" ht="15.75">
      <c r="A662" s="175"/>
      <c r="B662" s="153"/>
      <c r="C662" s="159"/>
      <c r="D662" s="161"/>
      <c r="E662" s="161"/>
      <c r="F662" s="161"/>
      <c r="G662" s="161"/>
      <c r="H662" s="162"/>
      <c r="I662" s="163"/>
      <c r="J662" s="164"/>
      <c r="K662" s="164"/>
      <c r="L662" s="164"/>
    </row>
    <row r="663" spans="1:12" s="7" customFormat="1" ht="15.75">
      <c r="A663" s="175"/>
      <c r="B663" s="153"/>
      <c r="C663" s="165"/>
      <c r="D663" s="165"/>
      <c r="E663" s="165"/>
      <c r="F663" s="165"/>
      <c r="G663" s="165"/>
      <c r="H663" s="166"/>
      <c r="I663" s="167"/>
      <c r="J663" s="164"/>
      <c r="K663" s="164"/>
      <c r="L663" s="164"/>
    </row>
    <row r="664" spans="1:12" s="7" customFormat="1" ht="15.75">
      <c r="A664" s="175"/>
      <c r="B664" s="153"/>
      <c r="C664" s="159"/>
      <c r="D664" s="161"/>
      <c r="E664" s="161"/>
      <c r="F664" s="161"/>
      <c r="G664" s="161"/>
      <c r="H664" s="162"/>
      <c r="I664" s="163"/>
      <c r="J664" s="164"/>
      <c r="K664" s="164"/>
      <c r="L664" s="164"/>
    </row>
    <row r="665" spans="1:12" s="7" customFormat="1" ht="15.75">
      <c r="A665" s="175"/>
      <c r="B665" s="153"/>
      <c r="C665" s="161"/>
      <c r="D665" s="161"/>
      <c r="E665" s="161"/>
      <c r="F665" s="161"/>
      <c r="G665" s="161"/>
      <c r="H665" s="162"/>
      <c r="I665" s="163"/>
      <c r="J665" s="164"/>
      <c r="K665" s="164"/>
      <c r="L665" s="164"/>
    </row>
    <row r="666" spans="1:12" s="7" customFormat="1" ht="15.75">
      <c r="A666" s="175"/>
      <c r="B666" s="153"/>
      <c r="C666" s="157"/>
      <c r="D666" s="157"/>
      <c r="E666" s="157"/>
      <c r="F666" s="157"/>
      <c r="G666" s="157"/>
      <c r="H666" s="158"/>
      <c r="I666" s="167"/>
      <c r="J666" s="164"/>
      <c r="K666" s="164"/>
      <c r="L666" s="164"/>
    </row>
    <row r="667" spans="1:12" s="7" customFormat="1" ht="15.75">
      <c r="A667" s="175"/>
      <c r="B667" s="153"/>
      <c r="C667" s="157"/>
      <c r="D667" s="157"/>
      <c r="E667" s="157"/>
      <c r="F667" s="157"/>
      <c r="G667" s="157"/>
      <c r="H667" s="158"/>
      <c r="I667" s="167"/>
      <c r="J667" s="164"/>
      <c r="K667" s="164"/>
      <c r="L667" s="164"/>
    </row>
    <row r="668" spans="1:12" s="7" customFormat="1" ht="15.75">
      <c r="A668" s="175"/>
      <c r="B668" s="153"/>
      <c r="C668" s="157"/>
      <c r="D668" s="157"/>
      <c r="E668" s="157"/>
      <c r="F668" s="157"/>
      <c r="G668" s="157"/>
      <c r="H668" s="158"/>
      <c r="I668" s="163"/>
      <c r="J668" s="164"/>
      <c r="K668" s="164"/>
      <c r="L668" s="164"/>
    </row>
    <row r="669" spans="1:12" s="7" customFormat="1" ht="15.75">
      <c r="A669" s="175"/>
      <c r="B669" s="153"/>
      <c r="C669" s="157"/>
      <c r="D669" s="157"/>
      <c r="E669" s="157"/>
      <c r="F669" s="157"/>
      <c r="G669" s="157"/>
      <c r="H669" s="158"/>
      <c r="I669" s="163"/>
      <c r="J669" s="164"/>
      <c r="K669" s="164"/>
      <c r="L669" s="164"/>
    </row>
    <row r="670" spans="1:12" s="7" customFormat="1" ht="15.75">
      <c r="A670" s="175"/>
      <c r="B670" s="153"/>
      <c r="C670" s="165"/>
      <c r="D670" s="165"/>
      <c r="E670" s="165"/>
      <c r="F670" s="165"/>
      <c r="G670" s="165"/>
      <c r="H670" s="166"/>
      <c r="I670" s="163"/>
      <c r="J670" s="164"/>
      <c r="K670" s="164"/>
      <c r="L670" s="164"/>
    </row>
    <row r="671" spans="1:12" s="7" customFormat="1" ht="15.75">
      <c r="A671" s="175"/>
      <c r="B671" s="154"/>
      <c r="C671" s="165"/>
      <c r="D671" s="165"/>
      <c r="E671" s="165"/>
      <c r="F671" s="165"/>
      <c r="G671" s="165"/>
      <c r="H671" s="166"/>
      <c r="I671" s="163"/>
      <c r="J671" s="164"/>
      <c r="K671" s="164"/>
      <c r="L671" s="164"/>
    </row>
    <row r="672" spans="1:12" s="7" customFormat="1" ht="15.75">
      <c r="A672" s="175"/>
      <c r="B672" s="153"/>
      <c r="C672" s="165"/>
      <c r="D672" s="165"/>
      <c r="E672" s="165"/>
      <c r="F672" s="165"/>
      <c r="G672" s="165"/>
      <c r="H672" s="166"/>
      <c r="I672" s="168"/>
      <c r="J672" s="164"/>
      <c r="K672" s="164"/>
      <c r="L672" s="164"/>
    </row>
    <row r="673" spans="1:12" s="7" customFormat="1" ht="15.75">
      <c r="A673" s="175"/>
      <c r="B673" s="153"/>
      <c r="C673" s="165"/>
      <c r="D673" s="165"/>
      <c r="E673" s="165"/>
      <c r="F673" s="165"/>
      <c r="G673" s="165"/>
      <c r="H673" s="166"/>
      <c r="I673" s="163"/>
      <c r="J673" s="164"/>
      <c r="K673" s="164"/>
      <c r="L673" s="164"/>
    </row>
    <row r="674" spans="1:12" s="7" customFormat="1" ht="15.75">
      <c r="A674" s="175"/>
      <c r="B674" s="154"/>
      <c r="C674" s="165"/>
      <c r="D674" s="165"/>
      <c r="E674" s="165"/>
      <c r="F674" s="165"/>
      <c r="G674" s="165"/>
      <c r="H674" s="166"/>
      <c r="I674" s="163"/>
      <c r="J674" s="164"/>
      <c r="K674" s="164"/>
      <c r="L674" s="164"/>
    </row>
    <row r="675" spans="1:12" s="7" customFormat="1" ht="15.75">
      <c r="A675" s="175"/>
      <c r="B675" s="153"/>
      <c r="C675" s="165"/>
      <c r="D675" s="165"/>
      <c r="E675" s="165"/>
      <c r="F675" s="165"/>
      <c r="G675" s="165"/>
      <c r="H675" s="166"/>
      <c r="I675" s="163"/>
      <c r="J675" s="164"/>
      <c r="K675" s="164"/>
      <c r="L675" s="164"/>
    </row>
    <row r="676" spans="1:12" s="7" customFormat="1" ht="15.75">
      <c r="A676" s="175"/>
      <c r="B676" s="154"/>
      <c r="C676" s="165"/>
      <c r="D676" s="165"/>
      <c r="E676" s="165"/>
      <c r="F676" s="165"/>
      <c r="G676" s="165"/>
      <c r="H676" s="166"/>
      <c r="I676" s="167"/>
      <c r="J676" s="164"/>
      <c r="K676" s="164"/>
      <c r="L676" s="164"/>
    </row>
    <row r="677" spans="1:12" s="6" customFormat="1" ht="15">
      <c r="A677" s="175"/>
      <c r="B677" s="149"/>
      <c r="C677" s="149"/>
      <c r="D677" s="149"/>
      <c r="E677" s="149"/>
      <c r="F677" s="149"/>
      <c r="G677" s="149"/>
      <c r="H677" s="169"/>
      <c r="I677" s="170"/>
      <c r="J677" s="164"/>
      <c r="K677" s="164"/>
      <c r="L677" s="164"/>
    </row>
    <row r="678" spans="1:12" s="6" customFormat="1" ht="15">
      <c r="A678" s="175"/>
      <c r="B678" s="149"/>
      <c r="C678" s="149"/>
      <c r="D678" s="149"/>
      <c r="E678" s="149"/>
      <c r="F678" s="149"/>
      <c r="G678" s="149"/>
      <c r="H678" s="169"/>
      <c r="I678" s="170"/>
      <c r="J678" s="164"/>
      <c r="K678" s="164"/>
      <c r="L678" s="164"/>
    </row>
    <row r="679" spans="1:12" s="6" customFormat="1" ht="15">
      <c r="A679" s="175"/>
      <c r="B679" s="149"/>
      <c r="C679" s="149"/>
      <c r="D679" s="149"/>
      <c r="E679" s="149"/>
      <c r="F679" s="149"/>
      <c r="G679" s="149"/>
      <c r="H679" s="169"/>
      <c r="I679" s="170"/>
      <c r="J679" s="164"/>
      <c r="K679" s="164"/>
      <c r="L679" s="164"/>
    </row>
    <row r="680" spans="1:12" s="6" customFormat="1" ht="15">
      <c r="A680" s="175"/>
      <c r="B680" s="149"/>
      <c r="C680" s="149"/>
      <c r="D680" s="149"/>
      <c r="E680" s="149"/>
      <c r="F680" s="149"/>
      <c r="G680" s="149"/>
      <c r="H680" s="169"/>
      <c r="I680" s="170"/>
      <c r="J680" s="164"/>
      <c r="K680" s="164"/>
      <c r="L680" s="164"/>
    </row>
    <row r="681" spans="1:12" s="6" customFormat="1" ht="15">
      <c r="A681" s="175"/>
      <c r="B681" s="149"/>
      <c r="C681" s="149"/>
      <c r="D681" s="149"/>
      <c r="E681" s="149"/>
      <c r="F681" s="149"/>
      <c r="G681" s="149"/>
      <c r="H681" s="169"/>
      <c r="I681" s="170"/>
      <c r="J681" s="164"/>
      <c r="K681" s="164"/>
      <c r="L681" s="164"/>
    </row>
    <row r="682" spans="1:12" s="6" customFormat="1" ht="15">
      <c r="A682" s="175"/>
      <c r="B682" s="149"/>
      <c r="C682" s="149"/>
      <c r="D682" s="149"/>
      <c r="E682" s="149"/>
      <c r="F682" s="149"/>
      <c r="G682" s="149"/>
      <c r="H682" s="169"/>
      <c r="I682" s="170"/>
      <c r="J682" s="164"/>
      <c r="K682" s="164"/>
      <c r="L682" s="164"/>
    </row>
    <row r="683" spans="1:12" s="6" customFormat="1" ht="15">
      <c r="A683" s="175"/>
      <c r="B683" s="149"/>
      <c r="C683" s="149"/>
      <c r="D683" s="149"/>
      <c r="E683" s="149"/>
      <c r="F683" s="149"/>
      <c r="G683" s="149"/>
      <c r="H683" s="169"/>
      <c r="I683" s="170"/>
      <c r="J683" s="164"/>
      <c r="K683" s="164"/>
      <c r="L683" s="164"/>
    </row>
    <row r="684" spans="1:12" s="6" customFormat="1" ht="15">
      <c r="A684" s="175"/>
      <c r="B684" s="149"/>
      <c r="C684" s="149"/>
      <c r="D684" s="149"/>
      <c r="E684" s="149"/>
      <c r="F684" s="149"/>
      <c r="G684" s="149"/>
      <c r="H684" s="169"/>
      <c r="I684" s="170"/>
      <c r="J684" s="164"/>
      <c r="K684" s="164"/>
      <c r="L684" s="164"/>
    </row>
    <row r="685" spans="1:12" s="6" customFormat="1" ht="15">
      <c r="A685" s="175"/>
      <c r="B685" s="149"/>
      <c r="C685" s="149"/>
      <c r="D685" s="149"/>
      <c r="E685" s="149"/>
      <c r="F685" s="149"/>
      <c r="G685" s="149"/>
      <c r="H685" s="169"/>
      <c r="I685" s="170"/>
      <c r="J685" s="164"/>
      <c r="K685" s="164"/>
      <c r="L685" s="164"/>
    </row>
    <row r="686" spans="1:12" s="6" customFormat="1" ht="15">
      <c r="A686" s="175"/>
      <c r="B686" s="149"/>
      <c r="C686" s="149"/>
      <c r="D686" s="149"/>
      <c r="E686" s="149"/>
      <c r="F686" s="149"/>
      <c r="G686" s="149"/>
      <c r="H686" s="169"/>
      <c r="I686" s="170"/>
      <c r="J686" s="164"/>
      <c r="K686" s="164"/>
      <c r="L686" s="164"/>
    </row>
    <row r="687" spans="1:12" s="6" customFormat="1" ht="12.75">
      <c r="A687" s="164"/>
      <c r="B687" s="149"/>
      <c r="C687" s="149"/>
      <c r="D687" s="149"/>
      <c r="E687" s="149"/>
      <c r="F687" s="149"/>
      <c r="G687" s="149"/>
      <c r="H687" s="169"/>
      <c r="I687" s="170"/>
      <c r="J687" s="164"/>
      <c r="K687" s="164"/>
      <c r="L687" s="164"/>
    </row>
    <row r="688" spans="1:12" s="6" customFormat="1" ht="12.75">
      <c r="A688" s="164"/>
      <c r="B688" s="149"/>
      <c r="C688" s="149"/>
      <c r="D688" s="149"/>
      <c r="E688" s="149"/>
      <c r="F688" s="149"/>
      <c r="G688" s="149"/>
      <c r="H688" s="169"/>
      <c r="I688" s="170"/>
      <c r="J688" s="164"/>
      <c r="K688" s="164"/>
      <c r="L688" s="164"/>
    </row>
    <row r="689" spans="1:12" s="6" customFormat="1" ht="12.75">
      <c r="A689" s="164"/>
      <c r="B689" s="149"/>
      <c r="C689" s="149"/>
      <c r="D689" s="149"/>
      <c r="E689" s="149"/>
      <c r="F689" s="149"/>
      <c r="G689" s="149"/>
      <c r="H689" s="169"/>
      <c r="I689" s="170"/>
      <c r="J689" s="164"/>
      <c r="K689" s="164"/>
      <c r="L689" s="164"/>
    </row>
    <row r="690" spans="1:12" s="6" customFormat="1" ht="12.75">
      <c r="A690" s="164"/>
      <c r="B690" s="149"/>
      <c r="C690" s="149"/>
      <c r="D690" s="149"/>
      <c r="E690" s="149"/>
      <c r="F690" s="149"/>
      <c r="G690" s="149"/>
      <c r="H690" s="169"/>
      <c r="I690" s="170"/>
      <c r="J690" s="164"/>
      <c r="K690" s="164"/>
      <c r="L690" s="164"/>
    </row>
    <row r="691" spans="1:12" s="6" customFormat="1" ht="12.75">
      <c r="A691" s="164"/>
      <c r="B691" s="149"/>
      <c r="C691" s="149"/>
      <c r="D691" s="149"/>
      <c r="E691" s="149"/>
      <c r="F691" s="149"/>
      <c r="G691" s="149"/>
      <c r="H691" s="169"/>
      <c r="I691" s="170"/>
      <c r="J691" s="164"/>
      <c r="K691" s="164"/>
      <c r="L691" s="164"/>
    </row>
    <row r="692" spans="1:12" s="6" customFormat="1" ht="12.75">
      <c r="A692" s="164"/>
      <c r="B692" s="149"/>
      <c r="C692" s="149"/>
      <c r="D692" s="149"/>
      <c r="E692" s="149"/>
      <c r="F692" s="149"/>
      <c r="G692" s="149"/>
      <c r="H692" s="169"/>
      <c r="I692" s="170"/>
      <c r="J692" s="164"/>
      <c r="K692" s="164"/>
      <c r="L692" s="164"/>
    </row>
    <row r="693" spans="1:12" s="6" customFormat="1" ht="12.75">
      <c r="A693" s="164"/>
      <c r="B693" s="149"/>
      <c r="C693" s="149"/>
      <c r="D693" s="149"/>
      <c r="E693" s="149"/>
      <c r="F693" s="149"/>
      <c r="G693" s="149"/>
      <c r="H693" s="169"/>
      <c r="I693" s="170"/>
      <c r="J693" s="164"/>
      <c r="K693" s="164"/>
      <c r="L693" s="164"/>
    </row>
    <row r="694" spans="1:12" s="6" customFormat="1" ht="12.75">
      <c r="A694" s="164"/>
      <c r="B694" s="149"/>
      <c r="C694" s="149"/>
      <c r="D694" s="149"/>
      <c r="E694" s="149"/>
      <c r="F694" s="149"/>
      <c r="G694" s="149"/>
      <c r="H694" s="169"/>
      <c r="I694" s="170"/>
      <c r="J694" s="164"/>
      <c r="K694" s="164"/>
      <c r="L694" s="164"/>
    </row>
    <row r="695" spans="1:12" s="6" customFormat="1" ht="12.75">
      <c r="A695" s="164"/>
      <c r="B695" s="149"/>
      <c r="C695" s="149"/>
      <c r="D695" s="149"/>
      <c r="E695" s="149"/>
      <c r="F695" s="149"/>
      <c r="G695" s="149"/>
      <c r="H695" s="169"/>
      <c r="I695" s="170"/>
      <c r="J695" s="164"/>
      <c r="K695" s="164"/>
      <c r="L695" s="164"/>
    </row>
    <row r="696" spans="1:12" s="6" customFormat="1" ht="12.75">
      <c r="A696" s="164"/>
      <c r="B696" s="149"/>
      <c r="C696" s="149"/>
      <c r="D696" s="149"/>
      <c r="E696" s="149"/>
      <c r="F696" s="149"/>
      <c r="G696" s="149"/>
      <c r="H696" s="169"/>
      <c r="I696" s="170"/>
      <c r="J696" s="164"/>
      <c r="K696" s="164"/>
      <c r="L696" s="164"/>
    </row>
    <row r="697" spans="1:12" s="6" customFormat="1" ht="12.75">
      <c r="A697" s="164"/>
      <c r="B697" s="149"/>
      <c r="C697" s="149"/>
      <c r="D697" s="149"/>
      <c r="E697" s="149"/>
      <c r="F697" s="149"/>
      <c r="G697" s="149"/>
      <c r="H697" s="169"/>
      <c r="I697" s="170"/>
      <c r="J697" s="164"/>
      <c r="K697" s="164"/>
      <c r="L697" s="164"/>
    </row>
    <row r="698" spans="1:12" s="6" customFormat="1" ht="12.75">
      <c r="A698" s="164"/>
      <c r="B698" s="149"/>
      <c r="C698" s="149"/>
      <c r="D698" s="149"/>
      <c r="E698" s="149"/>
      <c r="F698" s="149"/>
      <c r="G698" s="149"/>
      <c r="H698" s="169"/>
      <c r="I698" s="170"/>
      <c r="J698" s="164"/>
      <c r="K698" s="164"/>
      <c r="L698" s="164"/>
    </row>
    <row r="699" spans="1:12" s="6" customFormat="1" ht="12.75">
      <c r="A699" s="164"/>
      <c r="B699" s="149"/>
      <c r="C699" s="149"/>
      <c r="D699" s="149"/>
      <c r="E699" s="149"/>
      <c r="F699" s="149"/>
      <c r="G699" s="149"/>
      <c r="H699" s="169"/>
      <c r="I699" s="170"/>
      <c r="J699" s="164"/>
      <c r="K699" s="164"/>
      <c r="L699" s="164"/>
    </row>
    <row r="700" spans="1:12" s="6" customFormat="1" ht="12.75">
      <c r="A700" s="164"/>
      <c r="B700" s="149"/>
      <c r="C700" s="149"/>
      <c r="D700" s="149"/>
      <c r="E700" s="149"/>
      <c r="F700" s="149"/>
      <c r="G700" s="149"/>
      <c r="H700" s="169"/>
      <c r="I700" s="170"/>
      <c r="J700" s="164"/>
      <c r="K700" s="164"/>
      <c r="L700" s="164"/>
    </row>
    <row r="701" spans="1:12" s="6" customFormat="1" ht="12.75">
      <c r="A701" s="164"/>
      <c r="B701" s="149"/>
      <c r="C701" s="149"/>
      <c r="D701" s="149"/>
      <c r="E701" s="149"/>
      <c r="F701" s="149"/>
      <c r="G701" s="149"/>
      <c r="H701" s="169"/>
      <c r="I701" s="170"/>
      <c r="J701" s="164"/>
      <c r="K701" s="164"/>
      <c r="L701" s="164"/>
    </row>
    <row r="702" spans="1:12" s="6" customFormat="1" ht="12.75">
      <c r="A702" s="164"/>
      <c r="B702" s="149"/>
      <c r="C702" s="149"/>
      <c r="D702" s="149"/>
      <c r="E702" s="149"/>
      <c r="F702" s="149"/>
      <c r="G702" s="149"/>
      <c r="H702" s="169"/>
      <c r="I702" s="170"/>
      <c r="J702" s="164"/>
      <c r="K702" s="164"/>
      <c r="L702" s="164"/>
    </row>
    <row r="703" spans="1:12" s="6" customFormat="1" ht="12.75">
      <c r="A703" s="164"/>
      <c r="B703" s="149"/>
      <c r="C703" s="149"/>
      <c r="D703" s="149"/>
      <c r="E703" s="149"/>
      <c r="F703" s="149"/>
      <c r="G703" s="149"/>
      <c r="H703" s="169"/>
      <c r="I703" s="170"/>
      <c r="J703" s="164"/>
      <c r="K703" s="164"/>
      <c r="L703" s="164"/>
    </row>
    <row r="704" spans="1:12" s="6" customFormat="1" ht="12.75">
      <c r="A704" s="164"/>
      <c r="B704" s="149"/>
      <c r="C704" s="149"/>
      <c r="D704" s="149"/>
      <c r="E704" s="149"/>
      <c r="F704" s="149"/>
      <c r="G704" s="149"/>
      <c r="H704" s="169"/>
      <c r="I704" s="170"/>
      <c r="J704" s="164"/>
      <c r="K704" s="164"/>
      <c r="L704" s="164"/>
    </row>
    <row r="705" spans="1:12" s="6" customFormat="1" ht="12.75">
      <c r="A705" s="164"/>
      <c r="B705" s="149"/>
      <c r="C705" s="149"/>
      <c r="D705" s="149"/>
      <c r="E705" s="149"/>
      <c r="F705" s="149"/>
      <c r="G705" s="149"/>
      <c r="H705" s="169"/>
      <c r="I705" s="170"/>
      <c r="J705" s="164"/>
      <c r="K705" s="164"/>
      <c r="L705" s="164"/>
    </row>
    <row r="706" spans="1:12" s="6" customFormat="1" ht="12.75">
      <c r="A706" s="164"/>
      <c r="B706" s="149"/>
      <c r="C706" s="149"/>
      <c r="D706" s="149"/>
      <c r="E706" s="149"/>
      <c r="F706" s="149"/>
      <c r="G706" s="149"/>
      <c r="H706" s="169"/>
      <c r="I706" s="170"/>
      <c r="J706" s="164"/>
      <c r="K706" s="164"/>
      <c r="L706" s="164"/>
    </row>
    <row r="707" spans="1:12" s="6" customFormat="1" ht="12.75">
      <c r="A707" s="164"/>
      <c r="B707" s="149"/>
      <c r="C707" s="149"/>
      <c r="D707" s="149"/>
      <c r="E707" s="149"/>
      <c r="F707" s="149"/>
      <c r="G707" s="149"/>
      <c r="H707" s="169"/>
      <c r="I707" s="170"/>
      <c r="J707" s="164"/>
      <c r="K707" s="164"/>
      <c r="L707" s="164"/>
    </row>
    <row r="708" spans="1:12" s="6" customFormat="1" ht="12.75">
      <c r="A708" s="164"/>
      <c r="B708" s="149"/>
      <c r="C708" s="149"/>
      <c r="D708" s="149"/>
      <c r="E708" s="149"/>
      <c r="F708" s="149"/>
      <c r="G708" s="149"/>
      <c r="H708" s="169"/>
      <c r="I708" s="170"/>
      <c r="J708" s="164"/>
      <c r="K708" s="164"/>
      <c r="L708" s="164"/>
    </row>
    <row r="709" spans="1:12" s="6" customFormat="1" ht="12.75">
      <c r="A709" s="164"/>
      <c r="B709" s="149"/>
      <c r="C709" s="149"/>
      <c r="D709" s="149"/>
      <c r="E709" s="149"/>
      <c r="F709" s="149"/>
      <c r="G709" s="149"/>
      <c r="H709" s="169"/>
      <c r="I709" s="170"/>
      <c r="J709" s="164"/>
      <c r="K709" s="164"/>
      <c r="L709" s="164"/>
    </row>
    <row r="710" spans="1:12" s="6" customFormat="1" ht="12.75">
      <c r="A710" s="164"/>
      <c r="B710" s="149"/>
      <c r="C710" s="149"/>
      <c r="D710" s="149"/>
      <c r="E710" s="149"/>
      <c r="F710" s="149"/>
      <c r="G710" s="149"/>
      <c r="H710" s="169"/>
      <c r="I710" s="170"/>
      <c r="J710" s="164"/>
      <c r="K710" s="164"/>
      <c r="L710" s="164"/>
    </row>
    <row r="711" spans="1:12" s="6" customFormat="1" ht="12.75">
      <c r="A711" s="164"/>
      <c r="B711" s="149"/>
      <c r="C711" s="149"/>
      <c r="D711" s="149"/>
      <c r="E711" s="149"/>
      <c r="F711" s="149"/>
      <c r="G711" s="149"/>
      <c r="H711" s="169"/>
      <c r="I711" s="170"/>
      <c r="J711" s="164"/>
      <c r="K711" s="164"/>
      <c r="L711" s="164"/>
    </row>
    <row r="712" spans="1:12" s="6" customFormat="1" ht="12.75">
      <c r="A712" s="164"/>
      <c r="B712" s="149"/>
      <c r="C712" s="149"/>
      <c r="D712" s="149"/>
      <c r="E712" s="149"/>
      <c r="F712" s="149"/>
      <c r="G712" s="149"/>
      <c r="H712" s="169"/>
      <c r="I712" s="170"/>
      <c r="J712" s="164"/>
      <c r="K712" s="164"/>
      <c r="L712" s="164"/>
    </row>
    <row r="713" spans="1:12" s="6" customFormat="1" ht="12.75">
      <c r="A713" s="164"/>
      <c r="B713" s="149"/>
      <c r="C713" s="149"/>
      <c r="D713" s="149"/>
      <c r="E713" s="149"/>
      <c r="F713" s="149"/>
      <c r="G713" s="149"/>
      <c r="H713" s="169"/>
      <c r="I713" s="170"/>
      <c r="J713" s="164"/>
      <c r="K713" s="164"/>
      <c r="L713" s="164"/>
    </row>
    <row r="714" spans="1:12" s="6" customFormat="1" ht="12.75">
      <c r="A714" s="164"/>
      <c r="B714" s="149"/>
      <c r="C714" s="149"/>
      <c r="D714" s="149"/>
      <c r="E714" s="149"/>
      <c r="F714" s="149"/>
      <c r="G714" s="149"/>
      <c r="H714" s="169"/>
      <c r="I714" s="170"/>
      <c r="J714" s="164"/>
      <c r="K714" s="164"/>
      <c r="L714" s="164"/>
    </row>
    <row r="715" spans="1:12" s="6" customFormat="1" ht="12.75">
      <c r="A715" s="164"/>
      <c r="B715" s="149"/>
      <c r="C715" s="149"/>
      <c r="D715" s="149"/>
      <c r="E715" s="149"/>
      <c r="F715" s="149"/>
      <c r="G715" s="149"/>
      <c r="H715" s="169"/>
      <c r="I715" s="170"/>
      <c r="J715" s="164"/>
      <c r="K715" s="164"/>
      <c r="L715" s="164"/>
    </row>
    <row r="716" spans="1:12" s="6" customFormat="1" ht="12.75">
      <c r="A716" s="164"/>
      <c r="B716" s="149"/>
      <c r="C716" s="149"/>
      <c r="D716" s="149"/>
      <c r="E716" s="149"/>
      <c r="F716" s="149"/>
      <c r="G716" s="149"/>
      <c r="H716" s="169"/>
      <c r="I716" s="170"/>
      <c r="J716" s="164"/>
      <c r="K716" s="164"/>
      <c r="L716" s="164"/>
    </row>
    <row r="717" spans="1:12" s="6" customFormat="1" ht="12.75">
      <c r="A717" s="164"/>
      <c r="B717" s="149"/>
      <c r="C717" s="149"/>
      <c r="D717" s="149"/>
      <c r="E717" s="149"/>
      <c r="F717" s="149"/>
      <c r="G717" s="149"/>
      <c r="H717" s="169"/>
      <c r="I717" s="170"/>
      <c r="J717" s="164"/>
      <c r="K717" s="164"/>
      <c r="L717" s="164"/>
    </row>
    <row r="718" spans="1:12" s="6" customFormat="1" ht="12.75">
      <c r="A718" s="164"/>
      <c r="B718" s="149"/>
      <c r="C718" s="149"/>
      <c r="D718" s="149"/>
      <c r="E718" s="149"/>
      <c r="F718" s="149"/>
      <c r="G718" s="149"/>
      <c r="H718" s="169"/>
      <c r="I718" s="170"/>
      <c r="J718" s="164"/>
      <c r="K718" s="164"/>
      <c r="L718" s="164"/>
    </row>
    <row r="719" spans="1:12" s="6" customFormat="1" ht="12.75">
      <c r="A719" s="164"/>
      <c r="B719" s="149"/>
      <c r="C719" s="149"/>
      <c r="D719" s="149"/>
      <c r="E719" s="149"/>
      <c r="F719" s="149"/>
      <c r="G719" s="149"/>
      <c r="H719" s="169"/>
      <c r="I719" s="170"/>
      <c r="J719" s="164"/>
      <c r="K719" s="164"/>
      <c r="L719" s="164"/>
    </row>
    <row r="720" spans="1:12" s="6" customFormat="1" ht="12.75">
      <c r="A720" s="164"/>
      <c r="B720" s="149"/>
      <c r="C720" s="149"/>
      <c r="D720" s="149"/>
      <c r="E720" s="149"/>
      <c r="F720" s="149"/>
      <c r="G720" s="149"/>
      <c r="H720" s="169"/>
      <c r="I720" s="170"/>
      <c r="J720" s="164"/>
      <c r="K720" s="164"/>
      <c r="L720" s="164"/>
    </row>
    <row r="721" spans="1:12" s="6" customFormat="1" ht="12.75">
      <c r="A721" s="164"/>
      <c r="B721" s="149"/>
      <c r="C721" s="149"/>
      <c r="D721" s="149"/>
      <c r="E721" s="149"/>
      <c r="F721" s="149"/>
      <c r="G721" s="149"/>
      <c r="H721" s="169"/>
      <c r="I721" s="170"/>
      <c r="J721" s="164"/>
      <c r="K721" s="164"/>
      <c r="L721" s="164"/>
    </row>
    <row r="722" spans="1:12" s="6" customFormat="1" ht="12.75">
      <c r="A722" s="164"/>
      <c r="B722" s="149"/>
      <c r="C722" s="149"/>
      <c r="D722" s="149"/>
      <c r="E722" s="149"/>
      <c r="F722" s="149"/>
      <c r="G722" s="149"/>
      <c r="H722" s="169"/>
      <c r="I722" s="170"/>
      <c r="J722" s="164"/>
      <c r="K722" s="164"/>
      <c r="L722" s="164"/>
    </row>
    <row r="723" spans="1:12" s="6" customFormat="1" ht="12.75">
      <c r="A723" s="164"/>
      <c r="B723" s="149"/>
      <c r="C723" s="149"/>
      <c r="D723" s="149"/>
      <c r="E723" s="149"/>
      <c r="F723" s="149"/>
      <c r="G723" s="149"/>
      <c r="H723" s="169"/>
      <c r="I723" s="170"/>
      <c r="J723" s="164"/>
      <c r="K723" s="164"/>
      <c r="L723" s="164"/>
    </row>
    <row r="724" spans="1:12" s="6" customFormat="1" ht="12.75">
      <c r="A724" s="164"/>
      <c r="B724" s="149"/>
      <c r="C724" s="149"/>
      <c r="D724" s="149"/>
      <c r="E724" s="149"/>
      <c r="F724" s="149"/>
      <c r="G724" s="149"/>
      <c r="H724" s="169"/>
      <c r="I724" s="170"/>
      <c r="J724" s="164"/>
      <c r="K724" s="164"/>
      <c r="L724" s="164"/>
    </row>
    <row r="725" spans="1:12" s="6" customFormat="1" ht="12.75">
      <c r="A725" s="164"/>
      <c r="B725" s="149"/>
      <c r="C725" s="149"/>
      <c r="D725" s="149"/>
      <c r="E725" s="149"/>
      <c r="F725" s="149"/>
      <c r="G725" s="149"/>
      <c r="H725" s="169"/>
      <c r="I725" s="170"/>
      <c r="J725" s="164"/>
      <c r="K725" s="164"/>
      <c r="L725" s="164"/>
    </row>
    <row r="726" spans="1:12" s="6" customFormat="1" ht="12.75">
      <c r="A726" s="164"/>
      <c r="B726" s="149"/>
      <c r="C726" s="149"/>
      <c r="D726" s="149"/>
      <c r="E726" s="149"/>
      <c r="F726" s="149"/>
      <c r="G726" s="149"/>
      <c r="H726" s="169"/>
      <c r="I726" s="170"/>
      <c r="J726" s="164"/>
      <c r="K726" s="164"/>
      <c r="L726" s="164"/>
    </row>
    <row r="727" spans="1:12" s="6" customFormat="1" ht="12.75">
      <c r="A727" s="164"/>
      <c r="B727" s="149"/>
      <c r="C727" s="149"/>
      <c r="D727" s="149"/>
      <c r="E727" s="149"/>
      <c r="F727" s="149"/>
      <c r="G727" s="149"/>
      <c r="H727" s="169"/>
      <c r="I727" s="170"/>
      <c r="J727" s="164"/>
      <c r="K727" s="164"/>
      <c r="L727" s="164"/>
    </row>
    <row r="728" spans="1:12" s="6" customFormat="1" ht="12.75">
      <c r="A728" s="164"/>
      <c r="B728" s="149"/>
      <c r="C728" s="149"/>
      <c r="D728" s="149"/>
      <c r="E728" s="149"/>
      <c r="F728" s="149"/>
      <c r="G728" s="149"/>
      <c r="H728" s="169"/>
      <c r="I728" s="170"/>
      <c r="J728" s="164"/>
      <c r="K728" s="164"/>
      <c r="L728" s="164"/>
    </row>
    <row r="729" spans="1:12" s="6" customFormat="1" ht="12.75">
      <c r="A729" s="164"/>
      <c r="B729" s="149"/>
      <c r="C729" s="149"/>
      <c r="D729" s="149"/>
      <c r="E729" s="149"/>
      <c r="F729" s="149"/>
      <c r="G729" s="149"/>
      <c r="H729" s="169"/>
      <c r="I729" s="170"/>
      <c r="J729" s="164"/>
      <c r="K729" s="164"/>
      <c r="L729" s="164"/>
    </row>
    <row r="730" spans="1:12" s="6" customFormat="1" ht="12.75">
      <c r="A730" s="164"/>
      <c r="B730" s="149"/>
      <c r="C730" s="149"/>
      <c r="D730" s="149"/>
      <c r="E730" s="149"/>
      <c r="F730" s="149"/>
      <c r="G730" s="149"/>
      <c r="H730" s="169"/>
      <c r="I730" s="170"/>
      <c r="J730" s="164"/>
      <c r="K730" s="164"/>
      <c r="L730" s="164"/>
    </row>
    <row r="731" spans="1:12" s="6" customFormat="1" ht="12.75">
      <c r="A731" s="164"/>
      <c r="B731" s="149"/>
      <c r="C731" s="149"/>
      <c r="D731" s="149"/>
      <c r="E731" s="149"/>
      <c r="F731" s="149"/>
      <c r="G731" s="149"/>
      <c r="H731" s="169"/>
      <c r="I731" s="170"/>
      <c r="J731" s="164"/>
      <c r="K731" s="164"/>
      <c r="L731" s="164"/>
    </row>
    <row r="732" spans="1:12" s="6" customFormat="1" ht="12.75">
      <c r="A732" s="164"/>
      <c r="B732" s="149"/>
      <c r="C732" s="149"/>
      <c r="D732" s="149"/>
      <c r="E732" s="149"/>
      <c r="F732" s="149"/>
      <c r="G732" s="149"/>
      <c r="H732" s="169"/>
      <c r="I732" s="170"/>
      <c r="J732" s="164"/>
      <c r="K732" s="164"/>
      <c r="L732" s="164"/>
    </row>
    <row r="733" spans="1:12" s="6" customFormat="1" ht="12.75">
      <c r="A733" s="164"/>
      <c r="B733" s="149"/>
      <c r="C733" s="149"/>
      <c r="D733" s="149"/>
      <c r="E733" s="149"/>
      <c r="F733" s="149"/>
      <c r="G733" s="149"/>
      <c r="H733" s="169"/>
      <c r="I733" s="170"/>
      <c r="J733" s="164"/>
      <c r="K733" s="164"/>
      <c r="L733" s="164"/>
    </row>
    <row r="734" spans="1:12" s="6" customFormat="1" ht="12.75">
      <c r="A734" s="164"/>
      <c r="B734" s="149"/>
      <c r="C734" s="149"/>
      <c r="D734" s="149"/>
      <c r="E734" s="149"/>
      <c r="F734" s="149"/>
      <c r="G734" s="149"/>
      <c r="H734" s="169"/>
      <c r="I734" s="170"/>
      <c r="J734" s="164"/>
      <c r="K734" s="164"/>
      <c r="L734" s="164"/>
    </row>
    <row r="735" spans="1:12" s="6" customFormat="1" ht="12.75">
      <c r="A735" s="164"/>
      <c r="B735" s="149"/>
      <c r="C735" s="149"/>
      <c r="D735" s="149"/>
      <c r="E735" s="149"/>
      <c r="F735" s="149"/>
      <c r="G735" s="149"/>
      <c r="H735" s="169"/>
      <c r="I735" s="170"/>
      <c r="J735" s="164"/>
      <c r="K735" s="164"/>
      <c r="L735" s="164"/>
    </row>
    <row r="736" spans="1:12" ht="12.75">
      <c r="A736" s="174"/>
      <c r="B736" s="149"/>
      <c r="C736" s="150"/>
      <c r="D736" s="150"/>
      <c r="E736" s="150"/>
      <c r="F736" s="150"/>
      <c r="G736" s="150"/>
      <c r="H736" s="151"/>
      <c r="I736" s="152"/>
      <c r="J736" s="174"/>
      <c r="K736" s="164"/>
      <c r="L736" s="164"/>
    </row>
    <row r="737" spans="1:12" ht="12.75">
      <c r="A737" s="174"/>
      <c r="B737" s="149"/>
      <c r="C737" s="150"/>
      <c r="D737" s="150"/>
      <c r="E737" s="150"/>
      <c r="F737" s="150"/>
      <c r="G737" s="150"/>
      <c r="H737" s="151"/>
      <c r="I737" s="152"/>
      <c r="J737" s="174"/>
      <c r="K737" s="164"/>
      <c r="L737" s="164"/>
    </row>
    <row r="738" spans="1:12" ht="12.75">
      <c r="A738" s="174"/>
      <c r="B738" s="149"/>
      <c r="C738" s="150"/>
      <c r="D738" s="150"/>
      <c r="E738" s="150"/>
      <c r="F738" s="150"/>
      <c r="G738" s="150"/>
      <c r="H738" s="151"/>
      <c r="I738" s="152"/>
      <c r="J738" s="174"/>
      <c r="K738" s="164"/>
      <c r="L738" s="164"/>
    </row>
    <row r="739" spans="1:12" ht="12.75">
      <c r="A739" s="174"/>
      <c r="B739" s="149"/>
      <c r="C739" s="150"/>
      <c r="D739" s="150"/>
      <c r="E739" s="150"/>
      <c r="F739" s="150"/>
      <c r="G739" s="150"/>
      <c r="H739" s="151"/>
      <c r="I739" s="152"/>
      <c r="J739" s="174"/>
      <c r="K739" s="164"/>
      <c r="L739" s="164"/>
    </row>
    <row r="740" spans="1:12" ht="12.75">
      <c r="A740" s="174"/>
      <c r="B740" s="149"/>
      <c r="C740" s="150"/>
      <c r="D740" s="150"/>
      <c r="E740" s="150"/>
      <c r="F740" s="150"/>
      <c r="G740" s="150"/>
      <c r="H740" s="151"/>
      <c r="I740" s="152"/>
      <c r="J740" s="174"/>
      <c r="K740" s="164"/>
      <c r="L740" s="164"/>
    </row>
    <row r="741" spans="1:12" ht="12.75">
      <c r="A741" s="174"/>
      <c r="B741" s="149"/>
      <c r="C741" s="150"/>
      <c r="D741" s="150"/>
      <c r="E741" s="150"/>
      <c r="F741" s="150"/>
      <c r="G741" s="150"/>
      <c r="H741" s="151"/>
      <c r="I741" s="152"/>
      <c r="J741" s="174"/>
      <c r="K741" s="164"/>
      <c r="L741" s="164"/>
    </row>
    <row r="742" spans="1:12" ht="12.75">
      <c r="A742" s="174"/>
      <c r="B742" s="149"/>
      <c r="C742" s="150"/>
      <c r="D742" s="150"/>
      <c r="E742" s="150"/>
      <c r="F742" s="150"/>
      <c r="G742" s="150"/>
      <c r="H742" s="151"/>
      <c r="I742" s="152"/>
      <c r="J742" s="174"/>
      <c r="K742" s="164"/>
      <c r="L742" s="164"/>
    </row>
    <row r="743" spans="1:12" ht="12.75">
      <c r="A743" s="174"/>
      <c r="B743" s="149"/>
      <c r="C743" s="150"/>
      <c r="D743" s="150"/>
      <c r="E743" s="150"/>
      <c r="F743" s="150"/>
      <c r="G743" s="150"/>
      <c r="H743" s="151"/>
      <c r="I743" s="152"/>
      <c r="J743" s="174"/>
      <c r="K743" s="164"/>
      <c r="L743" s="164"/>
    </row>
    <row r="744" spans="1:12" ht="12.75">
      <c r="A744" s="174"/>
      <c r="B744" s="149"/>
      <c r="C744" s="150"/>
      <c r="D744" s="150"/>
      <c r="E744" s="150"/>
      <c r="F744" s="150"/>
      <c r="G744" s="150"/>
      <c r="H744" s="151"/>
      <c r="I744" s="152"/>
      <c r="J744" s="174"/>
      <c r="K744" s="164"/>
      <c r="L744" s="164"/>
    </row>
    <row r="745" spans="1:12" ht="12.75">
      <c r="A745" s="174"/>
      <c r="B745" s="149"/>
      <c r="C745" s="150"/>
      <c r="D745" s="150"/>
      <c r="E745" s="150"/>
      <c r="F745" s="150"/>
      <c r="G745" s="150"/>
      <c r="H745" s="151"/>
      <c r="I745" s="152"/>
      <c r="J745" s="174"/>
      <c r="K745" s="164"/>
      <c r="L745" s="164"/>
    </row>
    <row r="746" spans="1:12" ht="12.75">
      <c r="A746" s="174"/>
      <c r="B746" s="149"/>
      <c r="C746" s="150"/>
      <c r="D746" s="150"/>
      <c r="E746" s="150"/>
      <c r="F746" s="150"/>
      <c r="G746" s="150"/>
      <c r="H746" s="151"/>
      <c r="I746" s="152"/>
      <c r="J746" s="174"/>
      <c r="K746" s="164"/>
      <c r="L746" s="164"/>
    </row>
    <row r="747" spans="1:12" ht="12.75">
      <c r="A747" s="174"/>
      <c r="B747" s="149"/>
      <c r="C747" s="150"/>
      <c r="D747" s="150"/>
      <c r="E747" s="150"/>
      <c r="F747" s="150"/>
      <c r="G747" s="150"/>
      <c r="H747" s="151"/>
      <c r="I747" s="152"/>
      <c r="J747" s="174"/>
      <c r="K747" s="164"/>
      <c r="L747" s="164"/>
    </row>
    <row r="748" spans="1:12" ht="12.75">
      <c r="A748" s="174"/>
      <c r="B748" s="149"/>
      <c r="C748" s="150"/>
      <c r="D748" s="150"/>
      <c r="E748" s="150"/>
      <c r="F748" s="150"/>
      <c r="G748" s="150"/>
      <c r="H748" s="151"/>
      <c r="I748" s="152"/>
      <c r="J748" s="174"/>
      <c r="K748" s="164"/>
      <c r="L748" s="164"/>
    </row>
    <row r="749" spans="1:12" ht="12.75">
      <c r="A749" s="174"/>
      <c r="B749" s="149"/>
      <c r="C749" s="150"/>
      <c r="D749" s="150"/>
      <c r="E749" s="150"/>
      <c r="F749" s="150"/>
      <c r="G749" s="150"/>
      <c r="H749" s="151"/>
      <c r="I749" s="152"/>
      <c r="J749" s="174"/>
      <c r="K749" s="164"/>
      <c r="L749" s="164"/>
    </row>
    <row r="750" spans="1:12" ht="12.75">
      <c r="A750" s="174"/>
      <c r="B750" s="149"/>
      <c r="C750" s="150"/>
      <c r="D750" s="150"/>
      <c r="E750" s="150"/>
      <c r="F750" s="150"/>
      <c r="G750" s="150"/>
      <c r="H750" s="151"/>
      <c r="I750" s="152"/>
      <c r="J750" s="174"/>
      <c r="K750" s="164"/>
      <c r="L750" s="164"/>
    </row>
    <row r="751" spans="1:12" ht="12.75">
      <c r="A751" s="174"/>
      <c r="B751" s="149"/>
      <c r="C751" s="150"/>
      <c r="D751" s="150"/>
      <c r="E751" s="150"/>
      <c r="F751" s="150"/>
      <c r="G751" s="150"/>
      <c r="H751" s="151"/>
      <c r="I751" s="152"/>
      <c r="J751" s="174"/>
      <c r="K751" s="164"/>
      <c r="L751" s="164"/>
    </row>
    <row r="752" spans="1:12" ht="12.75">
      <c r="A752" s="174"/>
      <c r="B752" s="149"/>
      <c r="C752" s="150"/>
      <c r="D752" s="150"/>
      <c r="E752" s="150"/>
      <c r="F752" s="150"/>
      <c r="G752" s="150"/>
      <c r="H752" s="151"/>
      <c r="I752" s="152"/>
      <c r="J752" s="174"/>
      <c r="K752" s="164"/>
      <c r="L752" s="164"/>
    </row>
    <row r="753" spans="1:12" ht="12.75">
      <c r="A753" s="174"/>
      <c r="B753" s="149"/>
      <c r="C753" s="150"/>
      <c r="D753" s="150"/>
      <c r="E753" s="150"/>
      <c r="F753" s="150"/>
      <c r="G753" s="150"/>
      <c r="H753" s="151"/>
      <c r="I753" s="152"/>
      <c r="J753" s="174"/>
      <c r="K753" s="164"/>
      <c r="L753" s="164"/>
    </row>
    <row r="754" spans="1:12" ht="12.75">
      <c r="A754" s="174"/>
      <c r="B754" s="149"/>
      <c r="C754" s="150"/>
      <c r="D754" s="150"/>
      <c r="E754" s="150"/>
      <c r="F754" s="150"/>
      <c r="G754" s="150"/>
      <c r="H754" s="151"/>
      <c r="I754" s="152"/>
      <c r="J754" s="174"/>
      <c r="K754" s="164"/>
      <c r="L754" s="164"/>
    </row>
    <row r="755" spans="1:12" ht="12.75">
      <c r="A755" s="174"/>
      <c r="B755" s="149"/>
      <c r="C755" s="150"/>
      <c r="D755" s="150"/>
      <c r="E755" s="150"/>
      <c r="F755" s="150"/>
      <c r="G755" s="150"/>
      <c r="H755" s="151"/>
      <c r="I755" s="152"/>
      <c r="J755" s="174"/>
      <c r="K755" s="164"/>
      <c r="L755" s="164"/>
    </row>
    <row r="756" spans="1:12" ht="12.75">
      <c r="A756" s="174"/>
      <c r="B756" s="149"/>
      <c r="C756" s="150"/>
      <c r="D756" s="150"/>
      <c r="E756" s="150"/>
      <c r="F756" s="150"/>
      <c r="G756" s="150"/>
      <c r="H756" s="151"/>
      <c r="I756" s="152"/>
      <c r="J756" s="174"/>
      <c r="K756" s="164"/>
      <c r="L756" s="164"/>
    </row>
    <row r="757" spans="1:12" ht="12.75">
      <c r="A757" s="174"/>
      <c r="B757" s="149"/>
      <c r="C757" s="150"/>
      <c r="D757" s="150"/>
      <c r="E757" s="150"/>
      <c r="F757" s="150"/>
      <c r="G757" s="150"/>
      <c r="H757" s="151"/>
      <c r="I757" s="152"/>
      <c r="J757" s="174"/>
      <c r="K757" s="164"/>
      <c r="L757" s="164"/>
    </row>
    <row r="758" spans="1:12" ht="12.75">
      <c r="A758" s="174"/>
      <c r="B758" s="149"/>
      <c r="C758" s="150"/>
      <c r="D758" s="150"/>
      <c r="E758" s="150"/>
      <c r="F758" s="150"/>
      <c r="G758" s="150"/>
      <c r="H758" s="151"/>
      <c r="I758" s="152"/>
      <c r="J758" s="174"/>
      <c r="K758" s="164"/>
      <c r="L758" s="164"/>
    </row>
    <row r="759" spans="1:12" ht="12.75">
      <c r="A759" s="174"/>
      <c r="B759" s="149"/>
      <c r="C759" s="150"/>
      <c r="D759" s="150"/>
      <c r="E759" s="150"/>
      <c r="F759" s="150"/>
      <c r="G759" s="150"/>
      <c r="H759" s="151"/>
      <c r="I759" s="152"/>
      <c r="J759" s="174"/>
      <c r="K759" s="164"/>
      <c r="L759" s="164"/>
    </row>
    <row r="760" spans="1:12" ht="12.75">
      <c r="A760" s="174"/>
      <c r="B760" s="149"/>
      <c r="C760" s="150"/>
      <c r="D760" s="150"/>
      <c r="E760" s="150"/>
      <c r="F760" s="150"/>
      <c r="G760" s="150"/>
      <c r="H760" s="151"/>
      <c r="I760" s="152"/>
      <c r="J760" s="174"/>
      <c r="K760" s="164"/>
      <c r="L760" s="164"/>
    </row>
    <row r="761" spans="1:12" ht="12.75">
      <c r="A761" s="174"/>
      <c r="B761" s="149"/>
      <c r="C761" s="150"/>
      <c r="D761" s="150"/>
      <c r="E761" s="150"/>
      <c r="F761" s="150"/>
      <c r="G761" s="150"/>
      <c r="H761" s="151"/>
      <c r="I761" s="152"/>
      <c r="J761" s="174"/>
      <c r="K761" s="164"/>
      <c r="L761" s="164"/>
    </row>
    <row r="762" spans="1:12" ht="12.75">
      <c r="A762" s="174"/>
      <c r="B762" s="149"/>
      <c r="C762" s="150"/>
      <c r="D762" s="150"/>
      <c r="E762" s="150"/>
      <c r="F762" s="150"/>
      <c r="G762" s="150"/>
      <c r="H762" s="151"/>
      <c r="I762" s="152"/>
      <c r="J762" s="174"/>
      <c r="K762" s="164"/>
      <c r="L762" s="164"/>
    </row>
    <row r="763" spans="1:12" ht="12.75">
      <c r="A763" s="174"/>
      <c r="B763" s="149"/>
      <c r="C763" s="150"/>
      <c r="D763" s="150"/>
      <c r="E763" s="150"/>
      <c r="F763" s="150"/>
      <c r="G763" s="150"/>
      <c r="H763" s="151"/>
      <c r="I763" s="152"/>
      <c r="J763" s="174"/>
      <c r="K763" s="164"/>
      <c r="L763" s="164"/>
    </row>
    <row r="764" spans="1:12" ht="12.75">
      <c r="A764" s="174"/>
      <c r="B764" s="149"/>
      <c r="C764" s="150"/>
      <c r="D764" s="150"/>
      <c r="E764" s="150"/>
      <c r="F764" s="150"/>
      <c r="G764" s="150"/>
      <c r="H764" s="151"/>
      <c r="I764" s="152"/>
      <c r="J764" s="174"/>
      <c r="K764" s="164"/>
      <c r="L764" s="164"/>
    </row>
    <row r="765" spans="1:12" ht="12.75">
      <c r="A765" s="174"/>
      <c r="B765" s="149"/>
      <c r="C765" s="150"/>
      <c r="D765" s="150"/>
      <c r="E765" s="150"/>
      <c r="F765" s="150"/>
      <c r="G765" s="150"/>
      <c r="H765" s="151"/>
      <c r="I765" s="152"/>
      <c r="J765" s="174"/>
      <c r="K765" s="164"/>
      <c r="L765" s="164"/>
    </row>
    <row r="766" spans="1:12" ht="12.75">
      <c r="A766" s="174"/>
      <c r="B766" s="149"/>
      <c r="C766" s="150"/>
      <c r="D766" s="150"/>
      <c r="E766" s="150"/>
      <c r="F766" s="150"/>
      <c r="G766" s="150"/>
      <c r="H766" s="151"/>
      <c r="I766" s="152"/>
      <c r="J766" s="174"/>
      <c r="K766" s="164"/>
      <c r="L766" s="164"/>
    </row>
    <row r="767" spans="1:12" ht="12.75">
      <c r="A767" s="174"/>
      <c r="B767" s="149"/>
      <c r="C767" s="150"/>
      <c r="D767" s="150"/>
      <c r="E767" s="150"/>
      <c r="F767" s="150"/>
      <c r="G767" s="150"/>
      <c r="H767" s="151"/>
      <c r="I767" s="152"/>
      <c r="J767" s="174"/>
      <c r="K767" s="164"/>
      <c r="L767" s="164"/>
    </row>
    <row r="768" spans="1:12" ht="12.75">
      <c r="A768" s="174"/>
      <c r="B768" s="149"/>
      <c r="C768" s="150"/>
      <c r="D768" s="150"/>
      <c r="E768" s="150"/>
      <c r="F768" s="150"/>
      <c r="G768" s="150"/>
      <c r="H768" s="151"/>
      <c r="I768" s="152"/>
      <c r="J768" s="174"/>
      <c r="K768" s="164"/>
      <c r="L768" s="164"/>
    </row>
    <row r="769" spans="1:12" ht="12.75">
      <c r="A769" s="174"/>
      <c r="B769" s="149"/>
      <c r="C769" s="150"/>
      <c r="D769" s="150"/>
      <c r="E769" s="150"/>
      <c r="F769" s="150"/>
      <c r="G769" s="150"/>
      <c r="H769" s="151"/>
      <c r="I769" s="152"/>
      <c r="J769" s="174"/>
      <c r="K769" s="164"/>
      <c r="L769" s="164"/>
    </row>
    <row r="770" spans="1:12" ht="12.75">
      <c r="A770" s="174"/>
      <c r="B770" s="149"/>
      <c r="C770" s="150"/>
      <c r="D770" s="150"/>
      <c r="E770" s="150"/>
      <c r="F770" s="150"/>
      <c r="G770" s="150"/>
      <c r="H770" s="151"/>
      <c r="I770" s="152"/>
      <c r="J770" s="174"/>
      <c r="K770" s="164"/>
      <c r="L770" s="164"/>
    </row>
    <row r="771" spans="1:12" ht="12.75">
      <c r="A771" s="174"/>
      <c r="B771" s="149"/>
      <c r="C771" s="150"/>
      <c r="D771" s="150"/>
      <c r="E771" s="150"/>
      <c r="F771" s="150"/>
      <c r="G771" s="150"/>
      <c r="H771" s="151"/>
      <c r="I771" s="152"/>
      <c r="J771" s="174"/>
      <c r="K771" s="164"/>
      <c r="L771" s="164"/>
    </row>
    <row r="772" spans="1:12" ht="12.75">
      <c r="A772" s="174"/>
      <c r="B772" s="149"/>
      <c r="C772" s="150"/>
      <c r="D772" s="150"/>
      <c r="E772" s="150"/>
      <c r="F772" s="150"/>
      <c r="G772" s="150"/>
      <c r="H772" s="151"/>
      <c r="I772" s="152"/>
      <c r="J772" s="174"/>
      <c r="K772" s="164"/>
      <c r="L772" s="164"/>
    </row>
    <row r="773" spans="1:12" ht="12.75">
      <c r="A773" s="174"/>
      <c r="B773" s="149"/>
      <c r="C773" s="150"/>
      <c r="D773" s="150"/>
      <c r="E773" s="150"/>
      <c r="F773" s="150"/>
      <c r="G773" s="150"/>
      <c r="H773" s="151"/>
      <c r="I773" s="152"/>
      <c r="J773" s="174"/>
      <c r="K773" s="164"/>
      <c r="L773" s="164"/>
    </row>
    <row r="774" spans="1:12" ht="12.75">
      <c r="A774" s="174"/>
      <c r="B774" s="149"/>
      <c r="C774" s="150"/>
      <c r="D774" s="150"/>
      <c r="E774" s="150"/>
      <c r="F774" s="150"/>
      <c r="G774" s="150"/>
      <c r="H774" s="151"/>
      <c r="I774" s="152"/>
      <c r="J774" s="174"/>
      <c r="K774" s="164"/>
      <c r="L774" s="164"/>
    </row>
    <row r="775" spans="1:12" ht="12.75">
      <c r="A775" s="174"/>
      <c r="B775" s="149"/>
      <c r="C775" s="150"/>
      <c r="D775" s="150"/>
      <c r="E775" s="150"/>
      <c r="F775" s="150"/>
      <c r="G775" s="150"/>
      <c r="H775" s="151"/>
      <c r="I775" s="152"/>
      <c r="J775" s="174"/>
      <c r="K775" s="164"/>
      <c r="L775" s="164"/>
    </row>
    <row r="776" spans="1:12" ht="12.75">
      <c r="A776" s="174"/>
      <c r="B776" s="149"/>
      <c r="C776" s="150"/>
      <c r="D776" s="150"/>
      <c r="E776" s="150"/>
      <c r="F776" s="150"/>
      <c r="G776" s="150"/>
      <c r="H776" s="151"/>
      <c r="I776" s="152"/>
      <c r="J776" s="174"/>
      <c r="K776" s="164"/>
      <c r="L776" s="164"/>
    </row>
    <row r="777" spans="1:12" ht="12.75">
      <c r="A777" s="174"/>
      <c r="B777" s="149"/>
      <c r="C777" s="150"/>
      <c r="D777" s="150"/>
      <c r="E777" s="150"/>
      <c r="F777" s="150"/>
      <c r="G777" s="150"/>
      <c r="H777" s="151"/>
      <c r="I777" s="152"/>
      <c r="J777" s="174"/>
      <c r="K777" s="164"/>
      <c r="L777" s="164"/>
    </row>
    <row r="778" spans="1:12" ht="12.75">
      <c r="A778" s="174"/>
      <c r="B778" s="149"/>
      <c r="C778" s="150"/>
      <c r="D778" s="150"/>
      <c r="E778" s="150"/>
      <c r="F778" s="150"/>
      <c r="G778" s="150"/>
      <c r="H778" s="151"/>
      <c r="I778" s="152"/>
      <c r="J778" s="174"/>
      <c r="K778" s="164"/>
      <c r="L778" s="164"/>
    </row>
    <row r="779" spans="1:12" ht="12.75">
      <c r="A779" s="174"/>
      <c r="B779" s="149"/>
      <c r="C779" s="150"/>
      <c r="D779" s="150"/>
      <c r="E779" s="150"/>
      <c r="F779" s="150"/>
      <c r="G779" s="150"/>
      <c r="H779" s="151"/>
      <c r="I779" s="152"/>
      <c r="J779" s="174"/>
      <c r="K779" s="164"/>
      <c r="L779" s="164"/>
    </row>
    <row r="780" spans="1:12" ht="12.75">
      <c r="A780" s="174"/>
      <c r="B780" s="149"/>
      <c r="C780" s="150"/>
      <c r="D780" s="150"/>
      <c r="E780" s="150"/>
      <c r="F780" s="150"/>
      <c r="G780" s="150"/>
      <c r="H780" s="151"/>
      <c r="I780" s="152"/>
      <c r="J780" s="174"/>
      <c r="K780" s="164"/>
      <c r="L780" s="164"/>
    </row>
    <row r="781" spans="1:12" ht="12.75">
      <c r="A781" s="174"/>
      <c r="B781" s="149"/>
      <c r="C781" s="150"/>
      <c r="D781" s="150"/>
      <c r="E781" s="150"/>
      <c r="F781" s="150"/>
      <c r="G781" s="150"/>
      <c r="H781" s="151"/>
      <c r="I781" s="152"/>
      <c r="J781" s="174"/>
      <c r="K781" s="164"/>
      <c r="L781" s="164"/>
    </row>
    <row r="782" spans="1:12" ht="12.75">
      <c r="A782" s="174"/>
      <c r="B782" s="149"/>
      <c r="C782" s="150"/>
      <c r="D782" s="150"/>
      <c r="E782" s="150"/>
      <c r="F782" s="150"/>
      <c r="G782" s="150"/>
      <c r="H782" s="151"/>
      <c r="I782" s="152"/>
      <c r="J782" s="174"/>
      <c r="K782" s="164"/>
      <c r="L782" s="164"/>
    </row>
    <row r="783" spans="1:12" ht="12.75">
      <c r="A783" s="174"/>
      <c r="B783" s="149"/>
      <c r="C783" s="150"/>
      <c r="D783" s="150"/>
      <c r="E783" s="150"/>
      <c r="F783" s="150"/>
      <c r="G783" s="150"/>
      <c r="H783" s="151"/>
      <c r="I783" s="152"/>
      <c r="J783" s="174"/>
      <c r="K783" s="164"/>
      <c r="L783" s="164"/>
    </row>
    <row r="784" spans="1:12" ht="12.75">
      <c r="A784" s="174"/>
      <c r="B784" s="149"/>
      <c r="C784" s="150"/>
      <c r="D784" s="150"/>
      <c r="E784" s="150"/>
      <c r="F784" s="150"/>
      <c r="G784" s="150"/>
      <c r="H784" s="151"/>
      <c r="I784" s="152"/>
      <c r="J784" s="174"/>
      <c r="K784" s="164"/>
      <c r="L784" s="164"/>
    </row>
    <row r="785" spans="1:12" ht="12.75">
      <c r="A785" s="174"/>
      <c r="B785" s="149"/>
      <c r="C785" s="150"/>
      <c r="D785" s="150"/>
      <c r="E785" s="150"/>
      <c r="F785" s="150"/>
      <c r="G785" s="150"/>
      <c r="H785" s="151"/>
      <c r="I785" s="152"/>
      <c r="J785" s="174"/>
      <c r="K785" s="164"/>
      <c r="L785" s="164"/>
    </row>
    <row r="786" spans="1:12" ht="12.75">
      <c r="A786" s="174"/>
      <c r="B786" s="149"/>
      <c r="C786" s="150"/>
      <c r="D786" s="150"/>
      <c r="E786" s="150"/>
      <c r="F786" s="150"/>
      <c r="G786" s="150"/>
      <c r="H786" s="151"/>
      <c r="I786" s="152"/>
      <c r="J786" s="174"/>
      <c r="K786" s="164"/>
      <c r="L786" s="164"/>
    </row>
    <row r="787" spans="1:12" ht="12.75">
      <c r="A787" s="174"/>
      <c r="B787" s="149"/>
      <c r="C787" s="150"/>
      <c r="D787" s="150"/>
      <c r="E787" s="150"/>
      <c r="F787" s="150"/>
      <c r="G787" s="150"/>
      <c r="H787" s="151"/>
      <c r="I787" s="152"/>
      <c r="J787" s="174"/>
      <c r="K787" s="164"/>
      <c r="L787" s="164"/>
    </row>
    <row r="788" spans="1:12" ht="12.75">
      <c r="A788" s="174"/>
      <c r="B788" s="149"/>
      <c r="C788" s="150"/>
      <c r="D788" s="150"/>
      <c r="E788" s="150"/>
      <c r="F788" s="150"/>
      <c r="G788" s="150"/>
      <c r="H788" s="151"/>
      <c r="I788" s="152"/>
      <c r="J788" s="174"/>
      <c r="K788" s="164"/>
      <c r="L788" s="164"/>
    </row>
    <row r="789" spans="1:12" ht="12.75">
      <c r="A789" s="174"/>
      <c r="B789" s="149"/>
      <c r="C789" s="150"/>
      <c r="D789" s="150"/>
      <c r="E789" s="150"/>
      <c r="F789" s="150"/>
      <c r="G789" s="150"/>
      <c r="H789" s="151"/>
      <c r="I789" s="152"/>
      <c r="J789" s="174"/>
      <c r="K789" s="164"/>
      <c r="L789" s="164"/>
    </row>
    <row r="790" spans="1:12" ht="12.75">
      <c r="A790" s="174"/>
      <c r="B790" s="149"/>
      <c r="C790" s="150"/>
      <c r="D790" s="150"/>
      <c r="E790" s="150"/>
      <c r="F790" s="150"/>
      <c r="G790" s="150"/>
      <c r="H790" s="151"/>
      <c r="I790" s="152"/>
      <c r="J790" s="174"/>
      <c r="K790" s="164"/>
      <c r="L790" s="164"/>
    </row>
    <row r="791" spans="1:12" ht="12.75">
      <c r="A791" s="174"/>
      <c r="B791" s="149"/>
      <c r="C791" s="150"/>
      <c r="D791" s="150"/>
      <c r="E791" s="150"/>
      <c r="F791" s="150"/>
      <c r="G791" s="150"/>
      <c r="H791" s="151"/>
      <c r="I791" s="152"/>
      <c r="J791" s="174"/>
      <c r="K791" s="164"/>
      <c r="L791" s="164"/>
    </row>
    <row r="792" spans="1:12" ht="12.75">
      <c r="A792" s="174"/>
      <c r="B792" s="149"/>
      <c r="C792" s="150"/>
      <c r="D792" s="150"/>
      <c r="E792" s="150"/>
      <c r="F792" s="150"/>
      <c r="G792" s="150"/>
      <c r="H792" s="151"/>
      <c r="I792" s="152"/>
      <c r="J792" s="174"/>
      <c r="K792" s="164"/>
      <c r="L792" s="164"/>
    </row>
    <row r="793" spans="1:12" ht="12.75">
      <c r="A793" s="174"/>
      <c r="B793" s="149"/>
      <c r="C793" s="150"/>
      <c r="D793" s="150"/>
      <c r="E793" s="150"/>
      <c r="F793" s="150"/>
      <c r="G793" s="150"/>
      <c r="H793" s="151"/>
      <c r="I793" s="152"/>
      <c r="J793" s="174"/>
      <c r="K793" s="164"/>
      <c r="L793" s="164"/>
    </row>
    <row r="794" spans="1:12" ht="12.75">
      <c r="A794" s="174"/>
      <c r="B794" s="149"/>
      <c r="C794" s="150"/>
      <c r="D794" s="150"/>
      <c r="E794" s="150"/>
      <c r="F794" s="150"/>
      <c r="G794" s="150"/>
      <c r="H794" s="151"/>
      <c r="I794" s="152"/>
      <c r="J794" s="174"/>
      <c r="K794" s="164"/>
      <c r="L794" s="164"/>
    </row>
    <row r="795" spans="1:12" ht="12.75">
      <c r="A795" s="174"/>
      <c r="B795" s="149"/>
      <c r="C795" s="150"/>
      <c r="D795" s="150"/>
      <c r="E795" s="150"/>
      <c r="F795" s="150"/>
      <c r="G795" s="150"/>
      <c r="H795" s="151"/>
      <c r="I795" s="152"/>
      <c r="J795" s="174"/>
      <c r="K795" s="164"/>
      <c r="L795" s="164"/>
    </row>
    <row r="796" spans="1:12" ht="12.75">
      <c r="A796" s="174"/>
      <c r="B796" s="149"/>
      <c r="C796" s="150"/>
      <c r="D796" s="150"/>
      <c r="E796" s="150"/>
      <c r="F796" s="150"/>
      <c r="G796" s="150"/>
      <c r="H796" s="151"/>
      <c r="I796" s="152"/>
      <c r="J796" s="174"/>
      <c r="K796" s="164"/>
      <c r="L796" s="164"/>
    </row>
    <row r="797" spans="1:12" ht="12.75">
      <c r="A797" s="174"/>
      <c r="B797" s="149"/>
      <c r="C797" s="150"/>
      <c r="D797" s="150"/>
      <c r="E797" s="150"/>
      <c r="F797" s="150"/>
      <c r="G797" s="150"/>
      <c r="H797" s="151"/>
      <c r="I797" s="152"/>
      <c r="J797" s="174"/>
      <c r="K797" s="164"/>
      <c r="L797" s="164"/>
    </row>
    <row r="798" spans="1:12" ht="12.75">
      <c r="A798" s="174"/>
      <c r="B798" s="149"/>
      <c r="C798" s="150"/>
      <c r="D798" s="150"/>
      <c r="E798" s="150"/>
      <c r="F798" s="150"/>
      <c r="G798" s="150"/>
      <c r="H798" s="151"/>
      <c r="I798" s="152"/>
      <c r="J798" s="174"/>
      <c r="K798" s="164"/>
      <c r="L798" s="164"/>
    </row>
    <row r="799" spans="1:12" ht="12.75">
      <c r="A799" s="174"/>
      <c r="B799" s="149"/>
      <c r="C799" s="150"/>
      <c r="D799" s="150"/>
      <c r="E799" s="150"/>
      <c r="F799" s="150"/>
      <c r="G799" s="150"/>
      <c r="H799" s="151"/>
      <c r="I799" s="152"/>
      <c r="J799" s="174"/>
      <c r="K799" s="164"/>
      <c r="L799" s="164"/>
    </row>
    <row r="800" spans="1:12" ht="12.75">
      <c r="A800" s="174"/>
      <c r="B800" s="149"/>
      <c r="C800" s="150"/>
      <c r="D800" s="150"/>
      <c r="E800" s="150"/>
      <c r="F800" s="150"/>
      <c r="G800" s="150"/>
      <c r="H800" s="151"/>
      <c r="I800" s="152"/>
      <c r="J800" s="174"/>
      <c r="K800" s="164"/>
      <c r="L800" s="164"/>
    </row>
    <row r="801" spans="1:12" ht="12.75">
      <c r="A801" s="174"/>
      <c r="B801" s="149"/>
      <c r="C801" s="150"/>
      <c r="D801" s="150"/>
      <c r="E801" s="150"/>
      <c r="F801" s="150"/>
      <c r="G801" s="150"/>
      <c r="H801" s="151"/>
      <c r="I801" s="152"/>
      <c r="J801" s="174"/>
      <c r="K801" s="164"/>
      <c r="L801" s="164"/>
    </row>
    <row r="802" spans="1:12" ht="12.75">
      <c r="A802" s="174"/>
      <c r="B802" s="149"/>
      <c r="C802" s="150"/>
      <c r="D802" s="150"/>
      <c r="E802" s="150"/>
      <c r="F802" s="150"/>
      <c r="G802" s="150"/>
      <c r="H802" s="151"/>
      <c r="I802" s="152"/>
      <c r="J802" s="174"/>
      <c r="K802" s="164"/>
      <c r="L802" s="164"/>
    </row>
    <row r="803" spans="1:12" ht="12.75">
      <c r="A803" s="174"/>
      <c r="B803" s="149"/>
      <c r="C803" s="150"/>
      <c r="D803" s="150"/>
      <c r="E803" s="150"/>
      <c r="F803" s="150"/>
      <c r="G803" s="150"/>
      <c r="H803" s="151"/>
      <c r="I803" s="152"/>
      <c r="J803" s="174"/>
      <c r="K803" s="164"/>
      <c r="L803" s="164"/>
    </row>
    <row r="804" spans="1:12" ht="12.75">
      <c r="A804" s="174"/>
      <c r="B804" s="149"/>
      <c r="C804" s="150"/>
      <c r="D804" s="150"/>
      <c r="E804" s="150"/>
      <c r="F804" s="150"/>
      <c r="G804" s="150"/>
      <c r="H804" s="151"/>
      <c r="I804" s="152"/>
      <c r="J804" s="174"/>
      <c r="K804" s="164"/>
      <c r="L804" s="164"/>
    </row>
    <row r="805" spans="1:12" ht="12.75">
      <c r="A805" s="174"/>
      <c r="B805" s="149"/>
      <c r="C805" s="150"/>
      <c r="D805" s="150"/>
      <c r="E805" s="150"/>
      <c r="F805" s="150"/>
      <c r="G805" s="150"/>
      <c r="H805" s="151"/>
      <c r="I805" s="152"/>
      <c r="J805" s="174"/>
      <c r="K805" s="164"/>
      <c r="L805" s="164"/>
    </row>
    <row r="806" spans="1:12" ht="12.75">
      <c r="A806" s="174"/>
      <c r="B806" s="149"/>
      <c r="C806" s="150"/>
      <c r="D806" s="150"/>
      <c r="E806" s="150"/>
      <c r="F806" s="150"/>
      <c r="G806" s="150"/>
      <c r="H806" s="151"/>
      <c r="I806" s="152"/>
      <c r="J806" s="174"/>
      <c r="K806" s="164"/>
      <c r="L806" s="164"/>
    </row>
    <row r="807" spans="1:12" ht="12.75">
      <c r="A807" s="174"/>
      <c r="B807" s="149"/>
      <c r="C807" s="150"/>
      <c r="D807" s="150"/>
      <c r="E807" s="150"/>
      <c r="F807" s="150"/>
      <c r="G807" s="150"/>
      <c r="H807" s="151"/>
      <c r="I807" s="152"/>
      <c r="J807" s="174"/>
      <c r="K807" s="164"/>
      <c r="L807" s="164"/>
    </row>
    <row r="808" spans="1:12" ht="12.75">
      <c r="A808" s="174"/>
      <c r="B808" s="149"/>
      <c r="C808" s="150"/>
      <c r="D808" s="150"/>
      <c r="E808" s="150"/>
      <c r="F808" s="150"/>
      <c r="G808" s="150"/>
      <c r="H808" s="151"/>
      <c r="I808" s="152"/>
      <c r="J808" s="174"/>
      <c r="K808" s="164"/>
      <c r="L808" s="164"/>
    </row>
    <row r="809" spans="1:12" ht="12.75">
      <c r="A809" s="174"/>
      <c r="B809" s="149"/>
      <c r="C809" s="150"/>
      <c r="D809" s="150"/>
      <c r="E809" s="150"/>
      <c r="F809" s="150"/>
      <c r="G809" s="150"/>
      <c r="H809" s="151"/>
      <c r="I809" s="152"/>
      <c r="J809" s="174"/>
      <c r="K809" s="164"/>
      <c r="L809" s="164"/>
    </row>
    <row r="810" spans="1:12" ht="12.75">
      <c r="A810" s="174"/>
      <c r="B810" s="149"/>
      <c r="C810" s="150"/>
      <c r="D810" s="150"/>
      <c r="E810" s="150"/>
      <c r="F810" s="150"/>
      <c r="G810" s="150"/>
      <c r="H810" s="151"/>
      <c r="I810" s="152"/>
      <c r="J810" s="174"/>
      <c r="K810" s="164"/>
      <c r="L810" s="164"/>
    </row>
    <row r="811" spans="1:12" ht="12.75">
      <c r="A811" s="174"/>
      <c r="B811" s="149"/>
      <c r="C811" s="150"/>
      <c r="D811" s="150"/>
      <c r="E811" s="150"/>
      <c r="F811" s="150"/>
      <c r="G811" s="150"/>
      <c r="H811" s="151"/>
      <c r="I811" s="152"/>
      <c r="J811" s="174"/>
      <c r="K811" s="164"/>
      <c r="L811" s="164"/>
    </row>
    <row r="812" spans="1:12" ht="12.75">
      <c r="A812" s="174"/>
      <c r="B812" s="149"/>
      <c r="C812" s="150"/>
      <c r="D812" s="150"/>
      <c r="E812" s="150"/>
      <c r="F812" s="150"/>
      <c r="G812" s="150"/>
      <c r="H812" s="151"/>
      <c r="I812" s="152"/>
      <c r="J812" s="174"/>
      <c r="K812" s="164"/>
      <c r="L812" s="164"/>
    </row>
    <row r="813" spans="1:12" ht="12.75">
      <c r="A813" s="174"/>
      <c r="B813" s="149"/>
      <c r="C813" s="150"/>
      <c r="D813" s="150"/>
      <c r="E813" s="150"/>
      <c r="F813" s="150"/>
      <c r="G813" s="150"/>
      <c r="H813" s="151"/>
      <c r="I813" s="152"/>
      <c r="J813" s="174"/>
      <c r="K813" s="164"/>
      <c r="L813" s="164"/>
    </row>
    <row r="814" spans="1:12" ht="12.75">
      <c r="A814" s="174"/>
      <c r="B814" s="149"/>
      <c r="C814" s="150"/>
      <c r="D814" s="150"/>
      <c r="E814" s="150"/>
      <c r="F814" s="150"/>
      <c r="G814" s="150"/>
      <c r="H814" s="151"/>
      <c r="I814" s="152"/>
      <c r="J814" s="174"/>
      <c r="K814" s="164"/>
      <c r="L814" s="164"/>
    </row>
    <row r="815" spans="1:12" ht="12.75">
      <c r="A815" s="174"/>
      <c r="B815" s="149"/>
      <c r="C815" s="150"/>
      <c r="D815" s="150"/>
      <c r="E815" s="150"/>
      <c r="F815" s="150"/>
      <c r="G815" s="150"/>
      <c r="H815" s="151"/>
      <c r="I815" s="152"/>
      <c r="J815" s="174"/>
      <c r="K815" s="164"/>
      <c r="L815" s="164"/>
    </row>
    <row r="816" spans="1:12" ht="12.75">
      <c r="A816" s="174"/>
      <c r="B816" s="149"/>
      <c r="C816" s="150"/>
      <c r="D816" s="150"/>
      <c r="E816" s="150"/>
      <c r="F816" s="150"/>
      <c r="G816" s="150"/>
      <c r="H816" s="151"/>
      <c r="I816" s="152"/>
      <c r="J816" s="174"/>
      <c r="K816" s="164"/>
      <c r="L816" s="164"/>
    </row>
    <row r="817" spans="1:12" ht="12.75">
      <c r="A817" s="174"/>
      <c r="B817" s="149"/>
      <c r="C817" s="150"/>
      <c r="D817" s="150"/>
      <c r="E817" s="150"/>
      <c r="F817" s="150"/>
      <c r="G817" s="150"/>
      <c r="H817" s="151"/>
      <c r="I817" s="152"/>
      <c r="J817" s="174"/>
      <c r="K817" s="164"/>
      <c r="L817" s="164"/>
    </row>
    <row r="818" spans="1:12" ht="12.75">
      <c r="A818" s="174"/>
      <c r="B818" s="149"/>
      <c r="C818" s="150"/>
      <c r="D818" s="150"/>
      <c r="E818" s="150"/>
      <c r="F818" s="150"/>
      <c r="G818" s="150"/>
      <c r="H818" s="151"/>
      <c r="I818" s="152"/>
      <c r="J818" s="174"/>
      <c r="K818" s="164"/>
      <c r="L818" s="164"/>
    </row>
    <row r="819" spans="1:12" ht="12.75">
      <c r="A819" s="174"/>
      <c r="B819" s="149"/>
      <c r="C819" s="150"/>
      <c r="D819" s="150"/>
      <c r="E819" s="150"/>
      <c r="F819" s="150"/>
      <c r="G819" s="150"/>
      <c r="H819" s="151"/>
      <c r="I819" s="152"/>
      <c r="J819" s="174"/>
      <c r="K819" s="164"/>
      <c r="L819" s="164"/>
    </row>
    <row r="820" spans="1:12" ht="12.75">
      <c r="A820" s="174"/>
      <c r="B820" s="149"/>
      <c r="C820" s="150"/>
      <c r="D820" s="150"/>
      <c r="E820" s="150"/>
      <c r="F820" s="150"/>
      <c r="G820" s="150"/>
      <c r="H820" s="151"/>
      <c r="I820" s="152"/>
      <c r="J820" s="174"/>
      <c r="K820" s="164"/>
      <c r="L820" s="164"/>
    </row>
    <row r="821" spans="1:12" ht="12.75">
      <c r="A821" s="174"/>
      <c r="B821" s="149"/>
      <c r="C821" s="150"/>
      <c r="D821" s="150"/>
      <c r="E821" s="150"/>
      <c r="F821" s="150"/>
      <c r="G821" s="150"/>
      <c r="H821" s="151"/>
      <c r="I821" s="152"/>
      <c r="J821" s="174"/>
      <c r="K821" s="164"/>
      <c r="L821" s="164"/>
    </row>
    <row r="822" spans="1:12" ht="12.75">
      <c r="A822" s="174"/>
      <c r="B822" s="149"/>
      <c r="C822" s="150"/>
      <c r="D822" s="150"/>
      <c r="E822" s="150"/>
      <c r="F822" s="150"/>
      <c r="G822" s="150"/>
      <c r="H822" s="151"/>
      <c r="I822" s="152"/>
      <c r="J822" s="174"/>
      <c r="K822" s="164"/>
      <c r="L822" s="164"/>
    </row>
    <row r="823" spans="1:12" ht="12.75">
      <c r="A823" s="174"/>
      <c r="B823" s="149"/>
      <c r="C823" s="150"/>
      <c r="D823" s="150"/>
      <c r="E823" s="150"/>
      <c r="F823" s="150"/>
      <c r="G823" s="150"/>
      <c r="H823" s="151"/>
      <c r="I823" s="152"/>
      <c r="J823" s="174"/>
      <c r="K823" s="164"/>
      <c r="L823" s="164"/>
    </row>
    <row r="824" spans="11:12" ht="12.75">
      <c r="K824" s="6"/>
      <c r="L824" s="6"/>
    </row>
    <row r="825" spans="11:12" ht="12.75">
      <c r="K825" s="6"/>
      <c r="L825" s="6"/>
    </row>
    <row r="826" spans="11:12" ht="12.75">
      <c r="K826" s="6"/>
      <c r="L826" s="6"/>
    </row>
    <row r="827" spans="11:12" ht="12.75">
      <c r="K827" s="6"/>
      <c r="L827" s="6"/>
    </row>
    <row r="828" spans="11:12" ht="12.75">
      <c r="K828" s="6"/>
      <c r="L828" s="6"/>
    </row>
    <row r="829" spans="11:12" ht="12.75">
      <c r="K829" s="6"/>
      <c r="L829" s="6"/>
    </row>
    <row r="830" spans="11:12" ht="12.75">
      <c r="K830" s="6"/>
      <c r="L830" s="6"/>
    </row>
    <row r="831" spans="11:12" ht="12.75">
      <c r="K831" s="6"/>
      <c r="L831" s="6"/>
    </row>
    <row r="832" spans="11:12" ht="12.75">
      <c r="K832" s="6"/>
      <c r="L832" s="6"/>
    </row>
    <row r="833" spans="11:12" ht="12.75">
      <c r="K833" s="6"/>
      <c r="L833" s="6"/>
    </row>
    <row r="834" spans="11:12" ht="12.75">
      <c r="K834" s="6"/>
      <c r="L834" s="6"/>
    </row>
    <row r="835" spans="11:12" ht="12.75">
      <c r="K835" s="6"/>
      <c r="L835" s="6"/>
    </row>
    <row r="836" spans="11:12" ht="12.75">
      <c r="K836" s="6"/>
      <c r="L836" s="6"/>
    </row>
    <row r="837" spans="11:12" ht="12.75">
      <c r="K837" s="6"/>
      <c r="L837" s="6"/>
    </row>
    <row r="838" spans="11:12" ht="12.75">
      <c r="K838" s="6"/>
      <c r="L838" s="6"/>
    </row>
    <row r="839" spans="11:12" ht="12.75">
      <c r="K839" s="6"/>
      <c r="L839" s="6"/>
    </row>
    <row r="840" spans="11:12" ht="12.75">
      <c r="K840" s="6"/>
      <c r="L840" s="6"/>
    </row>
    <row r="841" spans="11:12" ht="12.75">
      <c r="K841" s="6"/>
      <c r="L841" s="6"/>
    </row>
    <row r="842" spans="11:12" ht="12.75">
      <c r="K842" s="6"/>
      <c r="L842" s="6"/>
    </row>
    <row r="843" spans="11:12" ht="12.75">
      <c r="K843" s="6"/>
      <c r="L843" s="6"/>
    </row>
    <row r="844" spans="11:12" ht="12.75">
      <c r="K844" s="6"/>
      <c r="L844" s="6"/>
    </row>
    <row r="845" spans="11:12" ht="12.75">
      <c r="K845" s="6"/>
      <c r="L845" s="6"/>
    </row>
    <row r="846" spans="11:12" ht="12.75">
      <c r="K846" s="6"/>
      <c r="L846" s="6"/>
    </row>
    <row r="847" spans="11:12" ht="12.75">
      <c r="K847" s="6"/>
      <c r="L847" s="6"/>
    </row>
    <row r="848" spans="11:12" ht="12.75">
      <c r="K848" s="6"/>
      <c r="L848" s="6"/>
    </row>
    <row r="849" spans="11:12" ht="12.75">
      <c r="K849" s="6"/>
      <c r="L849" s="6"/>
    </row>
    <row r="850" spans="11:12" ht="12.75">
      <c r="K850" s="6"/>
      <c r="L850" s="6"/>
    </row>
    <row r="851" spans="11:12" ht="12.75">
      <c r="K851" s="6"/>
      <c r="L851" s="6"/>
    </row>
    <row r="852" spans="11:12" ht="12.75">
      <c r="K852" s="6"/>
      <c r="L852" s="6"/>
    </row>
    <row r="853" spans="11:12" ht="12.75">
      <c r="K853" s="6"/>
      <c r="L853" s="6"/>
    </row>
    <row r="854" spans="11:12" ht="12.75">
      <c r="K854" s="6"/>
      <c r="L854" s="6"/>
    </row>
    <row r="855" spans="11:12" ht="12.75">
      <c r="K855" s="6"/>
      <c r="L855" s="6"/>
    </row>
    <row r="856" spans="11:12" ht="12.75">
      <c r="K856" s="6"/>
      <c r="L856" s="6"/>
    </row>
    <row r="857" spans="11:12" ht="12.75">
      <c r="K857" s="6"/>
      <c r="L857" s="6"/>
    </row>
    <row r="858" spans="11:12" ht="12.75">
      <c r="K858" s="6"/>
      <c r="L858" s="6"/>
    </row>
    <row r="859" spans="11:12" ht="12.75">
      <c r="K859" s="6"/>
      <c r="L859" s="6"/>
    </row>
    <row r="860" spans="11:12" ht="12.75">
      <c r="K860" s="6"/>
      <c r="L860" s="6"/>
    </row>
    <row r="861" spans="11:12" ht="12.75">
      <c r="K861" s="6"/>
      <c r="L861" s="6"/>
    </row>
    <row r="862" spans="11:12" ht="12.75">
      <c r="K862" s="6"/>
      <c r="L862" s="6"/>
    </row>
    <row r="863" spans="11:12" ht="12.75">
      <c r="K863" s="6"/>
      <c r="L863" s="6"/>
    </row>
    <row r="864" spans="11:12" ht="12.75">
      <c r="K864" s="6"/>
      <c r="L864" s="6"/>
    </row>
    <row r="865" spans="11:12" ht="12.75">
      <c r="K865" s="6"/>
      <c r="L865" s="6"/>
    </row>
    <row r="866" spans="11:12" ht="12.75">
      <c r="K866" s="6"/>
      <c r="L866" s="6"/>
    </row>
    <row r="867" spans="11:12" ht="12.75">
      <c r="K867" s="6"/>
      <c r="L867" s="6"/>
    </row>
    <row r="868" spans="11:12" ht="12.75">
      <c r="K868" s="6"/>
      <c r="L868" s="6"/>
    </row>
    <row r="869" spans="11:12" ht="12.75">
      <c r="K869" s="6"/>
      <c r="L869" s="6"/>
    </row>
    <row r="870" spans="11:12" ht="12.75">
      <c r="K870" s="6"/>
      <c r="L870" s="6"/>
    </row>
    <row r="871" spans="11:12" ht="12.75">
      <c r="K871" s="6"/>
      <c r="L871" s="6"/>
    </row>
    <row r="872" spans="11:12" ht="12.75">
      <c r="K872" s="6"/>
      <c r="L872" s="6"/>
    </row>
    <row r="873" spans="11:12" ht="12.75">
      <c r="K873" s="6"/>
      <c r="L873" s="6"/>
    </row>
    <row r="874" spans="11:12" ht="12.75">
      <c r="K874" s="6"/>
      <c r="L874" s="6"/>
    </row>
    <row r="875" spans="11:12" ht="12.75">
      <c r="K875" s="6"/>
      <c r="L875" s="6"/>
    </row>
    <row r="876" spans="11:12" ht="12.75">
      <c r="K876" s="6"/>
      <c r="L876" s="6"/>
    </row>
    <row r="877" spans="11:12" ht="12.75">
      <c r="K877" s="6"/>
      <c r="L877" s="6"/>
    </row>
    <row r="878" spans="11:12" ht="12.75">
      <c r="K878" s="6"/>
      <c r="L878" s="6"/>
    </row>
    <row r="879" spans="11:12" ht="12.75">
      <c r="K879" s="6"/>
      <c r="L879" s="6"/>
    </row>
    <row r="880" spans="11:12" ht="12.75">
      <c r="K880" s="6"/>
      <c r="L880" s="6"/>
    </row>
    <row r="881" spans="11:12" ht="12.75">
      <c r="K881" s="6"/>
      <c r="L881" s="6"/>
    </row>
    <row r="882" spans="11:12" ht="12.75">
      <c r="K882" s="6"/>
      <c r="L882" s="6"/>
    </row>
    <row r="883" spans="11:12" ht="12.75">
      <c r="K883" s="6"/>
      <c r="L883" s="6"/>
    </row>
    <row r="884" spans="11:12" ht="12.75">
      <c r="K884" s="6"/>
      <c r="L884" s="6"/>
    </row>
    <row r="885" spans="11:12" ht="12.75">
      <c r="K885" s="6"/>
      <c r="L885" s="6"/>
    </row>
    <row r="886" spans="11:12" ht="12.75">
      <c r="K886" s="6"/>
      <c r="L886" s="6"/>
    </row>
    <row r="887" spans="11:12" ht="12.75">
      <c r="K887" s="6"/>
      <c r="L887" s="6"/>
    </row>
    <row r="888" spans="11:12" ht="12.75">
      <c r="K888" s="6"/>
      <c r="L888" s="6"/>
    </row>
    <row r="889" spans="11:12" ht="12.75">
      <c r="K889" s="6"/>
      <c r="L889" s="6"/>
    </row>
    <row r="890" spans="11:12" ht="12.75">
      <c r="K890" s="6"/>
      <c r="L890" s="6"/>
    </row>
    <row r="891" spans="11:12" ht="12.75">
      <c r="K891" s="6"/>
      <c r="L891" s="6"/>
    </row>
    <row r="892" spans="11:12" ht="12.75">
      <c r="K892" s="6"/>
      <c r="L892" s="6"/>
    </row>
    <row r="893" spans="11:12" ht="12.75">
      <c r="K893" s="6"/>
      <c r="L893" s="6"/>
    </row>
    <row r="894" spans="11:12" ht="12.75">
      <c r="K894" s="6"/>
      <c r="L894" s="6"/>
    </row>
    <row r="895" spans="11:12" ht="12.75">
      <c r="K895" s="6"/>
      <c r="L895" s="6"/>
    </row>
    <row r="896" spans="11:12" ht="12.75">
      <c r="K896" s="6"/>
      <c r="L896" s="6"/>
    </row>
    <row r="897" spans="11:12" ht="12.75">
      <c r="K897" s="6"/>
      <c r="L897" s="6"/>
    </row>
    <row r="898" spans="11:12" ht="12.75">
      <c r="K898" s="6"/>
      <c r="L898" s="6"/>
    </row>
    <row r="899" spans="11:12" ht="12.75">
      <c r="K899" s="6"/>
      <c r="L899" s="6"/>
    </row>
    <row r="900" spans="11:12" ht="12.75">
      <c r="K900" s="6"/>
      <c r="L900" s="6"/>
    </row>
    <row r="901" spans="11:12" ht="12.75">
      <c r="K901" s="6"/>
      <c r="L901" s="6"/>
    </row>
    <row r="902" spans="11:12" ht="12.75">
      <c r="K902" s="6"/>
      <c r="L902" s="6"/>
    </row>
    <row r="903" spans="11:12" ht="12.75">
      <c r="K903" s="6"/>
      <c r="L903" s="6"/>
    </row>
    <row r="904" spans="11:12" ht="12.75">
      <c r="K904" s="6"/>
      <c r="L904" s="6"/>
    </row>
    <row r="905" spans="11:12" ht="12.75">
      <c r="K905" s="6"/>
      <c r="L905" s="6"/>
    </row>
    <row r="906" spans="11:12" ht="12.75">
      <c r="K906" s="6"/>
      <c r="L906" s="6"/>
    </row>
    <row r="907" spans="11:12" ht="12.75">
      <c r="K907" s="6"/>
      <c r="L907" s="6"/>
    </row>
    <row r="908" spans="11:12" ht="12.75">
      <c r="K908" s="6"/>
      <c r="L908" s="6"/>
    </row>
    <row r="909" spans="11:12" ht="12.75">
      <c r="K909" s="6"/>
      <c r="L909" s="6"/>
    </row>
    <row r="910" spans="11:12" ht="12.75">
      <c r="K910" s="6"/>
      <c r="L910" s="6"/>
    </row>
    <row r="911" spans="11:12" ht="12.75">
      <c r="K911" s="6"/>
      <c r="L911" s="6"/>
    </row>
    <row r="912" spans="11:12" ht="12.75">
      <c r="K912" s="6"/>
      <c r="L912" s="6"/>
    </row>
    <row r="913" spans="11:12" ht="12.75">
      <c r="K913" s="6"/>
      <c r="L913" s="6"/>
    </row>
    <row r="914" spans="11:12" ht="12.75">
      <c r="K914" s="6"/>
      <c r="L914" s="6"/>
    </row>
    <row r="915" spans="11:12" ht="12.75">
      <c r="K915" s="6"/>
      <c r="L915" s="6"/>
    </row>
    <row r="916" spans="11:12" ht="12.75">
      <c r="K916" s="6"/>
      <c r="L916" s="6"/>
    </row>
    <row r="917" spans="11:12" ht="12.75">
      <c r="K917" s="6"/>
      <c r="L917" s="6"/>
    </row>
    <row r="918" spans="11:12" ht="12.75">
      <c r="K918" s="6"/>
      <c r="L918" s="6"/>
    </row>
    <row r="919" spans="11:12" ht="12.75">
      <c r="K919" s="6"/>
      <c r="L919" s="6"/>
    </row>
    <row r="920" spans="11:12" ht="12.75">
      <c r="K920" s="6"/>
      <c r="L920" s="6"/>
    </row>
    <row r="921" spans="11:12" ht="12.75">
      <c r="K921" s="6"/>
      <c r="L921" s="6"/>
    </row>
    <row r="922" spans="11:12" ht="12.75">
      <c r="K922" s="6"/>
      <c r="L922" s="6"/>
    </row>
    <row r="923" spans="11:12" ht="12.75">
      <c r="K923" s="6"/>
      <c r="L923" s="6"/>
    </row>
    <row r="924" spans="11:12" ht="12.75">
      <c r="K924" s="6"/>
      <c r="L924" s="6"/>
    </row>
    <row r="925" spans="11:12" ht="12.75">
      <c r="K925" s="6"/>
      <c r="L925" s="6"/>
    </row>
    <row r="926" spans="11:12" ht="12.75">
      <c r="K926" s="6"/>
      <c r="L926" s="6"/>
    </row>
    <row r="927" spans="11:12" ht="12.75">
      <c r="K927" s="6"/>
      <c r="L927" s="6"/>
    </row>
    <row r="928" spans="11:12" ht="12.75">
      <c r="K928" s="6"/>
      <c r="L928" s="6"/>
    </row>
    <row r="929" spans="11:12" ht="12.75">
      <c r="K929" s="6"/>
      <c r="L929" s="6"/>
    </row>
    <row r="930" spans="11:12" ht="12.75">
      <c r="K930" s="6"/>
      <c r="L930" s="6"/>
    </row>
    <row r="931" spans="11:12" ht="12.75">
      <c r="K931" s="6"/>
      <c r="L931" s="6"/>
    </row>
    <row r="932" spans="11:12" ht="12.75">
      <c r="K932" s="6"/>
      <c r="L932" s="6"/>
    </row>
    <row r="933" spans="11:12" ht="12.75">
      <c r="K933" s="6"/>
      <c r="L933" s="6"/>
    </row>
    <row r="934" spans="11:12" ht="12.75">
      <c r="K934" s="6"/>
      <c r="L934" s="6"/>
    </row>
    <row r="935" spans="11:12" ht="12.75">
      <c r="K935" s="6"/>
      <c r="L935" s="6"/>
    </row>
    <row r="936" spans="11:12" ht="12.75">
      <c r="K936" s="6"/>
      <c r="L936" s="6"/>
    </row>
    <row r="937" spans="11:12" ht="12.75">
      <c r="K937" s="6"/>
      <c r="L937" s="6"/>
    </row>
    <row r="938" spans="11:12" ht="12.75">
      <c r="K938" s="6"/>
      <c r="L938" s="6"/>
    </row>
    <row r="939" spans="11:12" ht="12.75">
      <c r="K939" s="6"/>
      <c r="L939" s="6"/>
    </row>
    <row r="940" spans="11:12" ht="12.75">
      <c r="K940" s="6"/>
      <c r="L940" s="6"/>
    </row>
    <row r="941" spans="11:12" ht="12.75">
      <c r="K941" s="6"/>
      <c r="L941" s="6"/>
    </row>
    <row r="942" spans="11:12" ht="12.75">
      <c r="K942" s="6"/>
      <c r="L942" s="6"/>
    </row>
    <row r="943" spans="11:12" ht="12.75">
      <c r="K943" s="6"/>
      <c r="L943" s="6"/>
    </row>
    <row r="944" spans="11:12" ht="12.75">
      <c r="K944" s="6"/>
      <c r="L944" s="6"/>
    </row>
    <row r="945" spans="11:12" ht="12.75">
      <c r="K945" s="6"/>
      <c r="L945" s="6"/>
    </row>
    <row r="946" spans="11:12" ht="12.75">
      <c r="K946" s="6"/>
      <c r="L946" s="6"/>
    </row>
    <row r="947" spans="11:12" ht="12.75">
      <c r="K947" s="6"/>
      <c r="L947" s="6"/>
    </row>
    <row r="948" spans="11:12" ht="12.75">
      <c r="K948" s="6"/>
      <c r="L948" s="6"/>
    </row>
    <row r="949" spans="11:12" ht="12.75">
      <c r="K949" s="6"/>
      <c r="L949" s="6"/>
    </row>
    <row r="950" spans="11:12" ht="12.75">
      <c r="K950" s="6"/>
      <c r="L950" s="6"/>
    </row>
    <row r="951" spans="11:12" ht="12.75">
      <c r="K951" s="6"/>
      <c r="L951" s="6"/>
    </row>
    <row r="952" spans="11:12" ht="12.75">
      <c r="K952" s="6"/>
      <c r="L952" s="6"/>
    </row>
    <row r="953" spans="11:12" ht="12.75">
      <c r="K953" s="6"/>
      <c r="L953" s="6"/>
    </row>
    <row r="954" spans="11:12" ht="12.75">
      <c r="K954" s="6"/>
      <c r="L954" s="6"/>
    </row>
    <row r="955" spans="11:12" ht="12.75">
      <c r="K955" s="6"/>
      <c r="L955" s="6"/>
    </row>
    <row r="956" spans="11:12" ht="12.75">
      <c r="K956" s="6"/>
      <c r="L956" s="6"/>
    </row>
    <row r="957" spans="11:12" ht="12.75">
      <c r="K957" s="6"/>
      <c r="L957" s="6"/>
    </row>
    <row r="958" spans="11:12" ht="12.75">
      <c r="K958" s="6"/>
      <c r="L958" s="6"/>
    </row>
    <row r="959" spans="11:12" ht="12.75">
      <c r="K959" s="6"/>
      <c r="L959" s="6"/>
    </row>
    <row r="960" spans="11:12" ht="12.75">
      <c r="K960" s="6"/>
      <c r="L960" s="6"/>
    </row>
    <row r="961" spans="11:12" ht="12.75">
      <c r="K961" s="6"/>
      <c r="L961" s="6"/>
    </row>
    <row r="962" spans="11:12" ht="12.75">
      <c r="K962" s="6"/>
      <c r="L962" s="6"/>
    </row>
    <row r="963" spans="11:12" ht="12.75">
      <c r="K963" s="6"/>
      <c r="L963" s="6"/>
    </row>
    <row r="964" spans="11:12" ht="12.75">
      <c r="K964" s="6"/>
      <c r="L964" s="6"/>
    </row>
    <row r="965" spans="11:12" ht="12.75">
      <c r="K965" s="6"/>
      <c r="L965" s="6"/>
    </row>
    <row r="966" spans="11:12" ht="12.75">
      <c r="K966" s="6"/>
      <c r="L966" s="6"/>
    </row>
    <row r="967" spans="11:12" ht="12.75">
      <c r="K967" s="6"/>
      <c r="L967" s="6"/>
    </row>
    <row r="968" spans="11:12" ht="12.75">
      <c r="K968" s="6"/>
      <c r="L968" s="6"/>
    </row>
    <row r="969" spans="11:12" ht="12.75">
      <c r="K969" s="6"/>
      <c r="L969" s="6"/>
    </row>
    <row r="970" spans="11:12" ht="12.75">
      <c r="K970" s="6"/>
      <c r="L970" s="6"/>
    </row>
    <row r="971" spans="11:12" ht="12.75">
      <c r="K971" s="6"/>
      <c r="L971" s="6"/>
    </row>
    <row r="972" spans="11:12" ht="12.75">
      <c r="K972" s="6"/>
      <c r="L972" s="6"/>
    </row>
    <row r="973" spans="11:12" ht="12.75">
      <c r="K973" s="6"/>
      <c r="L973" s="6"/>
    </row>
    <row r="974" spans="11:12" ht="12.75">
      <c r="K974" s="6"/>
      <c r="L974" s="6"/>
    </row>
    <row r="975" spans="11:12" ht="12.75">
      <c r="K975" s="6"/>
      <c r="L975" s="6"/>
    </row>
    <row r="976" spans="11:12" ht="12.75">
      <c r="K976" s="6"/>
      <c r="L976" s="6"/>
    </row>
    <row r="977" spans="11:12" ht="12.75">
      <c r="K977" s="6"/>
      <c r="L977" s="6"/>
    </row>
    <row r="978" spans="11:12" ht="12.75">
      <c r="K978" s="6"/>
      <c r="L978" s="6"/>
    </row>
    <row r="979" spans="11:12" ht="12.75">
      <c r="K979" s="6"/>
      <c r="L979" s="6"/>
    </row>
    <row r="980" spans="11:12" ht="12.75">
      <c r="K980" s="6"/>
      <c r="L980" s="6"/>
    </row>
    <row r="981" spans="11:12" ht="12.75">
      <c r="K981" s="6"/>
      <c r="L981" s="6"/>
    </row>
    <row r="982" spans="11:12" ht="12.75">
      <c r="K982" s="6"/>
      <c r="L982" s="6"/>
    </row>
    <row r="983" spans="11:12" ht="12.75">
      <c r="K983" s="6"/>
      <c r="L983" s="6"/>
    </row>
    <row r="984" spans="11:12" ht="12.75">
      <c r="K984" s="6"/>
      <c r="L984" s="6"/>
    </row>
    <row r="985" spans="11:12" ht="12.75">
      <c r="K985" s="6"/>
      <c r="L985" s="6"/>
    </row>
    <row r="986" spans="11:12" ht="12.75">
      <c r="K986" s="6"/>
      <c r="L986" s="6"/>
    </row>
    <row r="987" spans="11:12" ht="12.75">
      <c r="K987" s="6"/>
      <c r="L987" s="6"/>
    </row>
    <row r="988" spans="11:12" ht="12.75">
      <c r="K988" s="6"/>
      <c r="L988" s="6"/>
    </row>
    <row r="989" spans="11:12" ht="12.75">
      <c r="K989" s="6"/>
      <c r="L989" s="6"/>
    </row>
    <row r="990" spans="11:12" ht="12.75">
      <c r="K990" s="6"/>
      <c r="L990" s="6"/>
    </row>
    <row r="991" spans="11:12" ht="12.75">
      <c r="K991" s="6"/>
      <c r="L991" s="6"/>
    </row>
    <row r="992" spans="11:12" ht="12.75">
      <c r="K992" s="6"/>
      <c r="L992" s="6"/>
    </row>
    <row r="993" spans="11:12" ht="12.75">
      <c r="K993" s="6"/>
      <c r="L993" s="6"/>
    </row>
    <row r="994" spans="11:12" ht="12.75">
      <c r="K994" s="6"/>
      <c r="L994" s="6"/>
    </row>
    <row r="995" spans="11:12" ht="12.75">
      <c r="K995" s="6"/>
      <c r="L995" s="6"/>
    </row>
    <row r="996" spans="11:12" ht="12.75">
      <c r="K996" s="6"/>
      <c r="L996" s="6"/>
    </row>
    <row r="997" spans="11:12" ht="12.75">
      <c r="K997" s="6"/>
      <c r="L997" s="6"/>
    </row>
    <row r="998" spans="11:12" ht="12.75">
      <c r="K998" s="6"/>
      <c r="L998" s="6"/>
    </row>
    <row r="999" spans="11:12" ht="12.75">
      <c r="K999" s="6"/>
      <c r="L999" s="6"/>
    </row>
    <row r="1000" spans="11:12" ht="12.75">
      <c r="K1000" s="6"/>
      <c r="L1000" s="6"/>
    </row>
    <row r="1001" spans="11:12" ht="12.75">
      <c r="K1001" s="6"/>
      <c r="L1001" s="6"/>
    </row>
    <row r="1002" spans="11:12" ht="12.75">
      <c r="K1002" s="6"/>
      <c r="L1002" s="6"/>
    </row>
    <row r="1003" spans="11:12" ht="12.75">
      <c r="K1003" s="6"/>
      <c r="L1003" s="6"/>
    </row>
    <row r="1004" spans="11:12" ht="12.75">
      <c r="K1004" s="6"/>
      <c r="L1004" s="6"/>
    </row>
    <row r="1005" spans="11:12" ht="12.75">
      <c r="K1005" s="6"/>
      <c r="L1005" s="6"/>
    </row>
    <row r="1006" spans="11:12" ht="12.75">
      <c r="K1006" s="6"/>
      <c r="L1006" s="6"/>
    </row>
    <row r="1007" spans="11:12" ht="12.75">
      <c r="K1007" s="6"/>
      <c r="L1007" s="6"/>
    </row>
    <row r="1008" spans="11:12" ht="12.75">
      <c r="K1008" s="6"/>
      <c r="L1008" s="6"/>
    </row>
    <row r="1009" spans="11:12" ht="12.75">
      <c r="K1009" s="6"/>
      <c r="L1009" s="6"/>
    </row>
    <row r="1010" spans="11:12" ht="12.75">
      <c r="K1010" s="6"/>
      <c r="L1010" s="6"/>
    </row>
    <row r="1011" spans="11:12" ht="12.75">
      <c r="K1011" s="6"/>
      <c r="L1011" s="6"/>
    </row>
    <row r="1012" spans="11:12" ht="12.75">
      <c r="K1012" s="6"/>
      <c r="L1012" s="6"/>
    </row>
    <row r="1013" spans="11:12" ht="12.75">
      <c r="K1013" s="6"/>
      <c r="L1013" s="6"/>
    </row>
    <row r="1014" spans="11:12" ht="12.75">
      <c r="K1014" s="6"/>
      <c r="L1014" s="6"/>
    </row>
    <row r="1015" spans="11:12" ht="12.75">
      <c r="K1015" s="6"/>
      <c r="L1015" s="6"/>
    </row>
    <row r="1016" spans="11:12" ht="12.75">
      <c r="K1016" s="6"/>
      <c r="L1016" s="6"/>
    </row>
    <row r="1017" spans="11:12" ht="12.75">
      <c r="K1017" s="6"/>
      <c r="L1017" s="6"/>
    </row>
    <row r="1018" spans="11:12" ht="12.75">
      <c r="K1018" s="6"/>
      <c r="L1018" s="6"/>
    </row>
    <row r="1019" spans="11:12" ht="12.75">
      <c r="K1019" s="6"/>
      <c r="L1019" s="6"/>
    </row>
    <row r="1020" spans="11:12" ht="12.75">
      <c r="K1020" s="6"/>
      <c r="L1020" s="6"/>
    </row>
    <row r="1021" spans="11:12" ht="12.75">
      <c r="K1021" s="6"/>
      <c r="L1021" s="6"/>
    </row>
    <row r="1022" spans="11:12" ht="12.75">
      <c r="K1022" s="6"/>
      <c r="L1022" s="6"/>
    </row>
    <row r="1023" spans="11:12" ht="12.75">
      <c r="K1023" s="6"/>
      <c r="L1023" s="6"/>
    </row>
    <row r="1024" spans="11:12" ht="12.75">
      <c r="K1024" s="6"/>
      <c r="L1024" s="6"/>
    </row>
    <row r="1025" spans="11:12" ht="12.75">
      <c r="K1025" s="6"/>
      <c r="L1025" s="6"/>
    </row>
    <row r="1026" spans="11:12" ht="12.75">
      <c r="K1026" s="6"/>
      <c r="L1026" s="6"/>
    </row>
    <row r="1027" spans="11:12" ht="12.75">
      <c r="K1027" s="6"/>
      <c r="L1027" s="6"/>
    </row>
    <row r="1028" spans="11:12" ht="12.75">
      <c r="K1028" s="6"/>
      <c r="L1028" s="6"/>
    </row>
    <row r="1029" spans="11:12" ht="12.75">
      <c r="K1029" s="6"/>
      <c r="L1029" s="6"/>
    </row>
    <row r="1030" spans="11:12" ht="12.75">
      <c r="K1030" s="6"/>
      <c r="L1030" s="6"/>
    </row>
    <row r="1031" spans="11:12" ht="12.75">
      <c r="K1031" s="6"/>
      <c r="L1031" s="6"/>
    </row>
    <row r="1032" spans="11:12" ht="12.75">
      <c r="K1032" s="6"/>
      <c r="L1032" s="6"/>
    </row>
    <row r="1033" spans="11:12" ht="12.75">
      <c r="K1033" s="6"/>
      <c r="L1033" s="6"/>
    </row>
    <row r="1034" spans="11:12" ht="12.75">
      <c r="K1034" s="6"/>
      <c r="L1034" s="6"/>
    </row>
    <row r="1035" spans="11:12" ht="12.75">
      <c r="K1035" s="6"/>
      <c r="L1035" s="6"/>
    </row>
    <row r="1036" spans="11:12" ht="12.75">
      <c r="K1036" s="6"/>
      <c r="L1036" s="6"/>
    </row>
    <row r="1037" spans="11:12" ht="12.75">
      <c r="K1037" s="6"/>
      <c r="L1037" s="6"/>
    </row>
    <row r="1038" spans="11:12" ht="12.75">
      <c r="K1038" s="6"/>
      <c r="L1038" s="6"/>
    </row>
    <row r="1039" spans="11:12" ht="12.75">
      <c r="K1039" s="6"/>
      <c r="L1039" s="6"/>
    </row>
    <row r="1040" spans="11:12" ht="12.75">
      <c r="K1040" s="6"/>
      <c r="L1040" s="6"/>
    </row>
    <row r="1041" spans="11:12" ht="12.75">
      <c r="K1041" s="6"/>
      <c r="L1041" s="6"/>
    </row>
    <row r="1042" spans="11:12" ht="12.75">
      <c r="K1042" s="6"/>
      <c r="L1042" s="6"/>
    </row>
    <row r="1043" spans="11:12" ht="12.75">
      <c r="K1043" s="6"/>
      <c r="L1043" s="6"/>
    </row>
    <row r="1044" spans="11:12" ht="12.75">
      <c r="K1044" s="6"/>
      <c r="L1044" s="6"/>
    </row>
    <row r="1045" spans="11:12" ht="12.75">
      <c r="K1045" s="6"/>
      <c r="L1045" s="6"/>
    </row>
    <row r="1046" spans="11:12" ht="12.75">
      <c r="K1046" s="6"/>
      <c r="L1046" s="6"/>
    </row>
    <row r="1047" spans="11:12" ht="12.75">
      <c r="K1047" s="6"/>
      <c r="L1047" s="6"/>
    </row>
    <row r="1048" spans="11:12" ht="12.75">
      <c r="K1048" s="6"/>
      <c r="L1048" s="6"/>
    </row>
    <row r="1049" spans="11:12" ht="12.75">
      <c r="K1049" s="6"/>
      <c r="L1049" s="6"/>
    </row>
    <row r="1050" spans="11:12" ht="12.75">
      <c r="K1050" s="6"/>
      <c r="L1050" s="6"/>
    </row>
    <row r="1051" spans="11:12" ht="12.75">
      <c r="K1051" s="6"/>
      <c r="L1051" s="6"/>
    </row>
    <row r="1052" spans="11:12" ht="12.75">
      <c r="K1052" s="6"/>
      <c r="L1052" s="6"/>
    </row>
    <row r="1053" spans="11:12" ht="12.75">
      <c r="K1053" s="6"/>
      <c r="L1053" s="6"/>
    </row>
    <row r="1054" spans="11:12" ht="12.75">
      <c r="K1054" s="6"/>
      <c r="L1054" s="6"/>
    </row>
    <row r="1055" spans="11:12" ht="12.75">
      <c r="K1055" s="6"/>
      <c r="L1055" s="6"/>
    </row>
    <row r="1056" spans="11:12" ht="12.75">
      <c r="K1056" s="6"/>
      <c r="L1056" s="6"/>
    </row>
    <row r="1057" spans="11:12" ht="12.75">
      <c r="K1057" s="6"/>
      <c r="L1057" s="6"/>
    </row>
    <row r="1058" spans="11:12" ht="12.75">
      <c r="K1058" s="6"/>
      <c r="L1058" s="6"/>
    </row>
    <row r="1059" spans="11:12" ht="12.75">
      <c r="K1059" s="6"/>
      <c r="L1059" s="6"/>
    </row>
    <row r="1060" spans="11:12" ht="12.75">
      <c r="K1060" s="6"/>
      <c r="L1060" s="6"/>
    </row>
    <row r="1061" spans="11:12" ht="12.75">
      <c r="K1061" s="6"/>
      <c r="L1061" s="6"/>
    </row>
    <row r="1062" spans="11:12" ht="12.75">
      <c r="K1062" s="6"/>
      <c r="L1062" s="6"/>
    </row>
    <row r="1063" spans="11:12" ht="12.75">
      <c r="K1063" s="6"/>
      <c r="L1063" s="6"/>
    </row>
    <row r="1064" spans="11:12" ht="12.75">
      <c r="K1064" s="6"/>
      <c r="L1064" s="6"/>
    </row>
    <row r="1065" spans="11:12" ht="12.75">
      <c r="K1065" s="6"/>
      <c r="L1065" s="6"/>
    </row>
    <row r="1066" spans="11:12" ht="12.75">
      <c r="K1066" s="6"/>
      <c r="L1066" s="6"/>
    </row>
  </sheetData>
  <sheetProtection/>
  <mergeCells count="23">
    <mergeCell ref="R15:U15"/>
    <mergeCell ref="A8:L8"/>
    <mergeCell ref="E1:K1"/>
    <mergeCell ref="E2:K2"/>
    <mergeCell ref="F3:K3"/>
    <mergeCell ref="H5:L5"/>
    <mergeCell ref="K10:K13"/>
    <mergeCell ref="A5:D7"/>
    <mergeCell ref="A9:I9"/>
    <mergeCell ref="A10:A13"/>
    <mergeCell ref="D10:D13"/>
    <mergeCell ref="I10:I13"/>
    <mergeCell ref="C10:C13"/>
    <mergeCell ref="B10:B13"/>
    <mergeCell ref="H6:L6"/>
    <mergeCell ref="H7:L7"/>
    <mergeCell ref="L10:L13"/>
    <mergeCell ref="E655:G655"/>
    <mergeCell ref="E639:F639"/>
    <mergeCell ref="H10:H13"/>
    <mergeCell ref="E10:G13"/>
    <mergeCell ref="E14:G14"/>
    <mergeCell ref="J10:J13"/>
  </mergeCells>
  <printOptions gridLines="1"/>
  <pageMargins left="0.5905511811023623" right="0.1968503937007874" top="0.1968503937007874" bottom="0.1968503937007874" header="0.1968503937007874" footer="0"/>
  <pageSetup fitToHeight="0" fitToWidth="1" horizontalDpi="600" verticalDpi="600" orientation="portrait" paperSize="9" scale="89" r:id="rId1"/>
  <headerFooter alignWithMargins="0">
    <oddFooter>&amp;R&amp;P</oddFooter>
  </headerFooter>
  <rowBreaks count="2" manualBreakCount="2">
    <brk id="569" max="11" man="1"/>
    <brk id="610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2015-02-18T11:47:20Z</cp:lastPrinted>
  <dcterms:created xsi:type="dcterms:W3CDTF">1996-10-08T23:32:33Z</dcterms:created>
  <dcterms:modified xsi:type="dcterms:W3CDTF">2015-02-18T11:48:31Z</dcterms:modified>
  <cp:category/>
  <cp:version/>
  <cp:contentType/>
  <cp:contentStatus/>
</cp:coreProperties>
</file>