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1355" windowHeight="5640" activeTab="0"/>
  </bookViews>
  <sheets>
    <sheet name="расчет 2020" sheetId="1" r:id="rId1"/>
  </sheets>
  <definedNames>
    <definedName name="_xlnm.Print_Titles" localSheetId="0">'расчет 2020'!$A:$A,'расчет 2020'!$5:$5</definedName>
    <definedName name="_xlnm.Print_Area" localSheetId="0">'расчет 2020'!$A$1:$U$26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<sst xmlns="http://schemas.openxmlformats.org/spreadsheetml/2006/main" count="57" uniqueCount="48">
  <si>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         НАИМЕНОВАНИЕ  ПОКАЗАТЕЛЕЙ            </t>
  </si>
  <si>
    <t>Субсидии</t>
  </si>
  <si>
    <t>Дотации</t>
  </si>
  <si>
    <t>Субвенции</t>
  </si>
  <si>
    <t>ВСЕГО</t>
  </si>
  <si>
    <t>МО НЮХЧЕНСКОЕ</t>
  </si>
  <si>
    <t>МО СОСНОВСКОЕ</t>
  </si>
  <si>
    <t>МО СУРСКОЕ</t>
  </si>
  <si>
    <t>МО ЛАВЕЛЬСКОЕ</t>
  </si>
  <si>
    <t>МО ВЕРКОЛЬСКОЕ</t>
  </si>
  <si>
    <t>МО КУШКОПАЛЬСКОЕ</t>
  </si>
  <si>
    <t>МО КЕВРОЛЬСКОЕ</t>
  </si>
  <si>
    <t>МО КАРПОГОРСКОЕ</t>
  </si>
  <si>
    <t>МО ПОКШЕНЬГСКОЕ</t>
  </si>
  <si>
    <t>МО МЕЖДУРЕЧЕНСКОЕ</t>
  </si>
  <si>
    <t>МО ШИЛЕГСКОЕ</t>
  </si>
  <si>
    <t>МО СИЙСКОЕ</t>
  </si>
  <si>
    <t>МО ПИРИНЕМСКОЕ</t>
  </si>
  <si>
    <t>МО ПИНЕЖСКОЕ</t>
  </si>
  <si>
    <t>Осуществление государственных полномочий в сфере административных правонарушений</t>
  </si>
  <si>
    <t>Осуществление первичного воинского учета на территориях, где отсутствуют военные комиссариаты</t>
  </si>
  <si>
    <t>Софинансирование вопросов местного значения</t>
  </si>
  <si>
    <t>Мероприятия в сфере культуры, искусства и туризма</t>
  </si>
  <si>
    <t>Мероприятия в сфере молодежной политики</t>
  </si>
  <si>
    <t>Выравнивание бюджетной обеспеченности поселений за счет средств областного бюджета</t>
  </si>
  <si>
    <t>Выравнивание бюджетной обеспеченности поселений за счет средств районного бюджета</t>
  </si>
  <si>
    <t>Иные межбюджетные трансферты</t>
  </si>
  <si>
    <t>Осуществление части полномочий района по организации дорожной деятельности</t>
  </si>
  <si>
    <t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за счет средств муниципального дорожного фонда</t>
  </si>
  <si>
    <t>Осуществление части полномочий района по содержанию автомобильных дорог общего пользования местного значения, находящихся в собственности муниципального района,  в части электроосвещения, за счет средств муниципального дорожного фонда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</si>
  <si>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</si>
  <si>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Мероприятия в сфере обеспечения пожарной безопасности, осуществляемые органами местного самоуправления</t>
  </si>
  <si>
    <t xml:space="preserve">Осуществление части полномочий района по капитальному ремонту, ремонту и содержанию автомобильных дорог общего пользования местного значения, находящихся в собственности муниципального района </t>
  </si>
  <si>
    <t>Резервный фонд Правительства Архангельской области</t>
  </si>
  <si>
    <t>целевая статья</t>
  </si>
  <si>
    <t>раздел</t>
  </si>
  <si>
    <t>подраздел</t>
  </si>
  <si>
    <t xml:space="preserve">      Приложение №  9          </t>
  </si>
  <si>
    <t>к решению Собрания депутатов</t>
  </si>
  <si>
    <t xml:space="preserve">РАСПРЕДЕЛЕНИЕ МЕЖБЮДЖЕТНЫХ ТРАНСФЕРТОВ БЮДЖЕТАМ МУНИЦИПАЛЬНЫХ ОБРАЗОВАНИЙ ПОСЕЛЕНИЙ ПИНЕЖСКОГО РАЙОНА НА 2020 ГОД </t>
  </si>
  <si>
    <t>01</t>
  </si>
  <si>
    <t>03</t>
  </si>
  <si>
    <t>110008054Д</t>
  </si>
  <si>
    <t>09</t>
  </si>
  <si>
    <t>04</t>
  </si>
  <si>
    <t>02</t>
  </si>
  <si>
    <t>Сумма, тыс.руб.</t>
  </si>
  <si>
    <t>от 17 декабря  2019 года № 333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</si>
</sst>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%"/>
    <numFmt numFmtId="175" formatCode="#,##0.000"/>
    <numFmt numFmtId="176" formatCode="_-* #,##0.00_р_._-;\-* #,##0.00_р_._-;_-* &quot;-&quot;?_р_._-;_-@_-"/>
    <numFmt numFmtId="177" formatCode="_-* #,##0.0_р_._-;\-* #,##0.0_р_._-;_-* &quot;-&quot;??_р_._-;_-@_-"/>
    <numFmt numFmtId="178" formatCode="_-* #,##0.000_р_._-;\-* #,##0.000_р_._-;_-* &quot;-&quot;??_р_._-;_-@_-"/>
    <numFmt numFmtId="179" formatCode="#,##0.000_ ;\-#,##0.000\ "/>
    <numFmt numFmtId="180" formatCode="_-* #,##0_р_._-;\-* #,##0_р_._-;_-* &quot;-&quot;??_р_._-;_-@_-"/>
    <numFmt numFmtId="181" formatCode="_-* #,##0.000_р_._-;\-* #,##0.000_р_._-;_-* &quot;-&quot;???_р_._-;_-@_-"/>
    <numFmt numFmtId="182" formatCode="_-* #,##0.00_р_._-;\-* #,##0.00_р_._-;_-* &quot;-&quot;???_р_._-;_-@_-"/>
    <numFmt numFmtId="183" formatCode="_-* #,##0_р_._-;\-* #,##0_р_._-;_-* &quot;-&quot;???_р_._-;_-@_-"/>
    <numFmt numFmtId="184" formatCode="000"/>
    <numFmt numFmtId="185" formatCode="0000"/>
    <numFmt numFmtId="186" formatCode="0000000"/>
    <numFmt numFmtId="187" formatCode="_-* #,##0.0000_р_._-;\-* #,##0.0000_р_._-;_-* &quot;-&quot;??_р_._-;_-@_-"/>
    <numFmt numFmtId="188" formatCode="#,##0.0000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_-* #,##0.0_р_._-;\-* #,##0.0_р_._-;_-* &quot;-&quot;???_р_._-;_-@_-"/>
    <numFmt numFmtId="195" formatCode="0.0"/>
    <numFmt numFmtId="196" formatCode="_-* #,##0.00000_р_._-;\-* #,##0.00000_р_._-;_-* &quot;-&quot;??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_р_._-;\-* #,##0.0_р_._-;_-* &quot;-&quot;?_р_._-;_-@_-"/>
    <numFmt numFmtId="202" formatCode="_-* #,##0.0\ _₽_-;\-* #,##0.0\ _₽_-;_-* &quot;-&quot;?\ _₽_-;_-@_-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 Cyr"/>
      <family val="1"/>
    </font>
    <font>
      <sz val="14"/>
      <name val="Arial Cyr"/>
      <family val="2"/>
    </font>
    <font>
      <b/>
      <sz val="16"/>
      <name val="Arial Cyr"/>
      <family val="2"/>
    </font>
    <font>
      <sz val="10"/>
      <name val="Times New Roman Cyr"/>
      <family val="1"/>
    </font>
    <font>
      <sz val="1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0"/>
    </font>
    <font>
      <sz val="16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F7A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19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73" fontId="7" fillId="0" borderId="0" xfId="0" applyNumberFormat="1" applyFont="1" applyFill="1" applyBorder="1" applyAlignment="1" applyProtection="1">
      <alignment horizontal="center" vertical="center"/>
      <protection locked="0"/>
    </xf>
    <xf numFmtId="172" fontId="8" fillId="0" borderId="0" xfId="0" applyNumberFormat="1" applyFont="1" applyFill="1" applyBorder="1" applyAlignment="1" applyProtection="1">
      <alignment/>
      <protection locked="0"/>
    </xf>
    <xf numFmtId="1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13" fillId="34" borderId="0" xfId="0" applyFont="1" applyFill="1" applyAlignment="1" applyProtection="1">
      <alignment horizontal="center"/>
      <protection locked="0"/>
    </xf>
    <xf numFmtId="1" fontId="11" fillId="34" borderId="11" xfId="0" applyNumberFormat="1" applyFont="1" applyFill="1" applyBorder="1" applyAlignment="1" applyProtection="1">
      <alignment horizontal="center" wrapText="1"/>
      <protection locked="0"/>
    </xf>
    <xf numFmtId="0" fontId="15" fillId="0" borderId="10" xfId="53" applyFont="1" applyFill="1" applyBorder="1" applyAlignment="1">
      <alignment horizontal="left" vertical="center" wrapText="1"/>
      <protection/>
    </xf>
    <xf numFmtId="0" fontId="0" fillId="35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95" fontId="0" fillId="0" borderId="0" xfId="0" applyNumberFormat="1" applyFont="1" applyFill="1" applyBorder="1" applyAlignment="1" applyProtection="1">
      <alignment/>
      <protection locked="0"/>
    </xf>
    <xf numFmtId="0" fontId="13" fillId="35" borderId="0" xfId="0" applyFont="1" applyFill="1" applyAlignment="1" applyProtection="1">
      <alignment horizontal="center"/>
      <protection locked="0"/>
    </xf>
    <xf numFmtId="0" fontId="16" fillId="0" borderId="11" xfId="0" applyFont="1" applyBorder="1" applyAlignment="1">
      <alignment horizontal="center" wrapText="1"/>
    </xf>
    <xf numFmtId="1" fontId="17" fillId="12" borderId="0" xfId="0" applyNumberFormat="1" applyFont="1" applyFill="1" applyBorder="1" applyAlignment="1" applyProtection="1">
      <alignment horizontal="center" vertical="center"/>
      <protection locked="0"/>
    </xf>
    <xf numFmtId="1" fontId="4" fillId="35" borderId="0" xfId="0" applyNumberFormat="1" applyFont="1" applyFill="1" applyAlignment="1" applyProtection="1">
      <alignment/>
      <protection locked="0"/>
    </xf>
    <xf numFmtId="0" fontId="13" fillId="35" borderId="0" xfId="0" applyFont="1" applyFill="1" applyAlignment="1" applyProtection="1">
      <alignment/>
      <protection locked="0"/>
    </xf>
    <xf numFmtId="0" fontId="0" fillId="0" borderId="0" xfId="0" applyAlignment="1">
      <alignment wrapText="1"/>
    </xf>
    <xf numFmtId="1" fontId="12" fillId="0" borderId="12" xfId="0" applyNumberFormat="1" applyFont="1" applyFill="1" applyBorder="1" applyAlignment="1" applyProtection="1">
      <alignment horizontal="center" vertical="center"/>
      <protection locked="0"/>
    </xf>
    <xf numFmtId="1" fontId="17" fillId="12" borderId="10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12" xfId="0" applyNumberFormat="1" applyFont="1" applyFill="1" applyBorder="1" applyAlignment="1" applyProtection="1">
      <alignment vertical="center"/>
      <protection locked="0"/>
    </xf>
    <xf numFmtId="0" fontId="3" fillId="36" borderId="10" xfId="0" applyFont="1" applyFill="1" applyBorder="1" applyAlignment="1" applyProtection="1">
      <alignment horizontal="left" vertical="center" wrapText="1"/>
      <protection locked="0"/>
    </xf>
    <xf numFmtId="1" fontId="3" fillId="36" borderId="10" xfId="0" applyNumberFormat="1" applyFont="1" applyFill="1" applyBorder="1" applyAlignment="1" applyProtection="1">
      <alignment horizontal="left" vertical="center" wrapText="1"/>
      <protection locked="0"/>
    </xf>
    <xf numFmtId="173" fontId="3" fillId="36" borderId="10" xfId="61" applyNumberFormat="1" applyFont="1" applyFill="1" applyBorder="1" applyAlignment="1" applyProtection="1">
      <alignment horizontal="center" vertical="center" wrapText="1"/>
      <protection locked="0"/>
    </xf>
    <xf numFmtId="173" fontId="9" fillId="36" borderId="0" xfId="0" applyNumberFormat="1" applyFont="1" applyFill="1" applyBorder="1" applyAlignment="1" applyProtection="1">
      <alignment horizontal="right" vertical="center"/>
      <protection locked="0"/>
    </xf>
    <xf numFmtId="173" fontId="11" fillId="36" borderId="10" xfId="0" applyNumberFormat="1" applyFont="1" applyFill="1" applyBorder="1" applyAlignment="1" applyProtection="1">
      <alignment vertical="center"/>
      <protection locked="0"/>
    </xf>
    <xf numFmtId="173" fontId="10" fillId="0" borderId="10" xfId="61" applyNumberFormat="1" applyFont="1" applyFill="1" applyBorder="1" applyAlignment="1" applyProtection="1">
      <alignment horizontal="center" vertical="center"/>
      <protection locked="0"/>
    </xf>
    <xf numFmtId="173" fontId="10" fillId="0" borderId="13" xfId="61" applyNumberFormat="1" applyFont="1" applyFill="1" applyBorder="1" applyAlignment="1" applyProtection="1">
      <alignment horizontal="center" vertical="center"/>
      <protection locked="0"/>
    </xf>
    <xf numFmtId="173" fontId="7" fillId="12" borderId="0" xfId="0" applyNumberFormat="1" applyFont="1" applyFill="1" applyBorder="1" applyAlignment="1" applyProtection="1">
      <alignment vertical="center"/>
      <protection locked="0"/>
    </xf>
    <xf numFmtId="173" fontId="13" fillId="12" borderId="10" xfId="0" applyNumberFormat="1" applyFont="1" applyFill="1" applyBorder="1" applyAlignment="1" applyProtection="1">
      <alignment vertical="center"/>
      <protection locked="0"/>
    </xf>
    <xf numFmtId="173" fontId="3" fillId="33" borderId="10" xfId="61" applyNumberFormat="1" applyFont="1" applyFill="1" applyBorder="1" applyAlignment="1" applyProtection="1">
      <alignment horizontal="center" vertical="center"/>
      <protection locked="0"/>
    </xf>
    <xf numFmtId="173" fontId="3" fillId="33" borderId="13" xfId="61" applyNumberFormat="1" applyFont="1" applyFill="1" applyBorder="1" applyAlignment="1" applyProtection="1">
      <alignment horizontal="center" vertical="center"/>
      <protection locked="0"/>
    </xf>
    <xf numFmtId="173" fontId="8" fillId="12" borderId="0" xfId="61" applyNumberFormat="1" applyFont="1" applyFill="1" applyBorder="1" applyAlignment="1" applyProtection="1">
      <alignment horizontal="center" vertical="center"/>
      <protection locked="0"/>
    </xf>
    <xf numFmtId="173" fontId="8" fillId="12" borderId="0" xfId="0" applyNumberFormat="1" applyFont="1" applyFill="1" applyAlignment="1" applyProtection="1">
      <alignment/>
      <protection locked="0"/>
    </xf>
    <xf numFmtId="173" fontId="3" fillId="36" borderId="10" xfId="61" applyNumberFormat="1" applyFont="1" applyFill="1" applyBorder="1" applyAlignment="1" applyProtection="1">
      <alignment horizontal="center" vertical="center"/>
      <protection locked="0"/>
    </xf>
    <xf numFmtId="173" fontId="8" fillId="36" borderId="0" xfId="61" applyNumberFormat="1" applyFont="1" applyFill="1" applyBorder="1" applyAlignment="1" applyProtection="1">
      <alignment horizontal="center" vertical="center"/>
      <protection locked="0"/>
    </xf>
    <xf numFmtId="173" fontId="8" fillId="36" borderId="0" xfId="0" applyNumberFormat="1" applyFont="1" applyFill="1" applyAlignment="1" applyProtection="1">
      <alignment/>
      <protection locked="0"/>
    </xf>
    <xf numFmtId="173" fontId="10" fillId="36" borderId="10" xfId="61" applyNumberFormat="1" applyFont="1" applyFill="1" applyBorder="1" applyAlignment="1" applyProtection="1">
      <alignment horizontal="center" vertical="center"/>
      <protection locked="0"/>
    </xf>
    <xf numFmtId="173" fontId="10" fillId="0" borderId="10" xfId="61" applyNumberFormat="1" applyFont="1" applyFill="1" applyBorder="1" applyAlignment="1" applyProtection="1">
      <alignment horizontal="center" vertical="center"/>
      <protection locked="0"/>
    </xf>
    <xf numFmtId="173" fontId="10" fillId="0" borderId="13" xfId="61" applyNumberFormat="1" applyFont="1" applyFill="1" applyBorder="1" applyAlignment="1" applyProtection="1">
      <alignment horizontal="center" vertical="center"/>
      <protection locked="0"/>
    </xf>
    <xf numFmtId="173" fontId="54" fillId="12" borderId="0" xfId="61" applyNumberFormat="1" applyFont="1" applyFill="1" applyBorder="1" applyAlignment="1" applyProtection="1">
      <alignment horizontal="center" vertical="center"/>
      <protection locked="0"/>
    </xf>
    <xf numFmtId="173" fontId="54" fillId="12" borderId="0" xfId="0" applyNumberFormat="1" applyFont="1" applyFill="1" applyAlignment="1" applyProtection="1">
      <alignment/>
      <protection locked="0"/>
    </xf>
    <xf numFmtId="1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Alignment="1" applyProtection="1">
      <alignment horizontal="center"/>
      <protection locked="0"/>
    </xf>
    <xf numFmtId="0" fontId="13" fillId="35" borderId="0" xfId="0" applyFont="1" applyFill="1" applyAlignment="1" applyProtection="1">
      <alignment horizontal="center"/>
      <protection locked="0"/>
    </xf>
    <xf numFmtId="0" fontId="3" fillId="36" borderId="14" xfId="0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view="pageBreakPreview" zoomScale="60" zoomScaleNormal="70" zoomScalePageLayoutView="0" workbookViewId="0" topLeftCell="A1">
      <pane xSplit="1" ySplit="5" topLeftCell="J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U3" sqref="U3"/>
    </sheetView>
  </sheetViews>
  <sheetFormatPr defaultColWidth="9.00390625" defaultRowHeight="12.75"/>
  <cols>
    <col min="1" max="1" width="64.25390625" style="17" customWidth="1"/>
    <col min="2" max="2" width="16.875" style="17" customWidth="1"/>
    <col min="3" max="3" width="13.125" style="17" customWidth="1"/>
    <col min="4" max="4" width="13.25390625" style="17" customWidth="1"/>
    <col min="5" max="5" width="19.00390625" style="17" customWidth="1"/>
    <col min="6" max="6" width="17.375" style="17" customWidth="1"/>
    <col min="7" max="7" width="16.25390625" style="17" customWidth="1"/>
    <col min="8" max="8" width="16.875" style="17" customWidth="1"/>
    <col min="9" max="9" width="20.125" style="17" customWidth="1"/>
    <col min="10" max="10" width="23.00390625" style="17" customWidth="1"/>
    <col min="11" max="11" width="20.375" style="17" customWidth="1"/>
    <col min="12" max="12" width="21.75390625" style="17" customWidth="1"/>
    <col min="13" max="13" width="21.625" style="17" customWidth="1"/>
    <col min="14" max="14" width="23.00390625" style="17" customWidth="1"/>
    <col min="15" max="15" width="18.00390625" style="17" customWidth="1"/>
    <col min="16" max="16" width="16.25390625" style="17" customWidth="1"/>
    <col min="17" max="17" width="19.625" style="17" customWidth="1"/>
    <col min="18" max="18" width="28.00390625" style="17" customWidth="1"/>
    <col min="19" max="19" width="27.625" style="17" hidden="1" customWidth="1"/>
    <col min="20" max="20" width="4.75390625" style="17" hidden="1" customWidth="1"/>
    <col min="21" max="21" width="19.875" style="17" customWidth="1"/>
    <col min="22" max="22" width="2.125" style="17" hidden="1" customWidth="1"/>
    <col min="23" max="16384" width="9.125" style="17" customWidth="1"/>
  </cols>
  <sheetData>
    <row r="1" spans="1:19" ht="27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61"/>
      <c r="L1" s="61"/>
      <c r="M1" s="23"/>
      <c r="N1" s="27"/>
      <c r="O1" s="27"/>
      <c r="P1" s="27"/>
      <c r="Q1" s="61" t="s">
        <v>37</v>
      </c>
      <c r="R1" s="61"/>
      <c r="S1" s="61"/>
    </row>
    <row r="2" spans="1:21" ht="27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3"/>
      <c r="L2" s="13"/>
      <c r="M2" s="13"/>
      <c r="N2" s="16"/>
      <c r="O2" s="16"/>
      <c r="P2" s="16"/>
      <c r="Q2" s="27" t="s">
        <v>38</v>
      </c>
      <c r="R2" s="27"/>
      <c r="S2" s="27"/>
      <c r="U2" s="16"/>
    </row>
    <row r="3" spans="1:21" ht="50.25" customHeight="1">
      <c r="A3" s="60" t="s">
        <v>39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1" t="s">
        <v>47</v>
      </c>
      <c r="R3" s="61"/>
      <c r="S3" s="61"/>
      <c r="T3" s="28"/>
      <c r="U3" s="16"/>
    </row>
    <row r="4" spans="1:21" ht="34.5" customHeight="1">
      <c r="A4" s="14"/>
      <c r="B4" s="14"/>
      <c r="C4" s="14"/>
      <c r="D4" s="14"/>
      <c r="E4" s="65"/>
      <c r="F4" s="66"/>
      <c r="G4" s="66"/>
      <c r="H4" s="66"/>
      <c r="I4" s="66"/>
      <c r="J4" s="66"/>
      <c r="K4" s="66"/>
      <c r="L4" s="66"/>
      <c r="M4" s="24"/>
      <c r="N4" s="14"/>
      <c r="O4" s="14"/>
      <c r="P4" s="14"/>
      <c r="Q4" s="14"/>
      <c r="R4" s="14"/>
      <c r="S4" s="1"/>
      <c r="T4" s="1"/>
      <c r="U4" s="26"/>
    </row>
    <row r="5" spans="1:25" ht="52.5" customHeight="1">
      <c r="A5" s="31" t="s">
        <v>0</v>
      </c>
      <c r="B5" s="53" t="s">
        <v>34</v>
      </c>
      <c r="C5" s="53" t="s">
        <v>35</v>
      </c>
      <c r="D5" s="54" t="s">
        <v>36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29" t="s">
        <v>14</v>
      </c>
      <c r="O5" s="29" t="s">
        <v>15</v>
      </c>
      <c r="P5" s="29" t="s">
        <v>16</v>
      </c>
      <c r="Q5" s="29" t="s">
        <v>17</v>
      </c>
      <c r="R5" s="29" t="s">
        <v>18</v>
      </c>
      <c r="S5" s="25"/>
      <c r="T5" s="25"/>
      <c r="U5" s="30" t="s">
        <v>46</v>
      </c>
      <c r="V5" s="18"/>
      <c r="W5" s="18"/>
      <c r="X5" s="18"/>
      <c r="Y5" s="18"/>
    </row>
    <row r="6" spans="1:25" ht="48" customHeight="1">
      <c r="A6" s="33" t="s">
        <v>2</v>
      </c>
      <c r="B6" s="33"/>
      <c r="C6" s="33"/>
      <c r="D6" s="33"/>
      <c r="E6" s="34">
        <f aca="true" t="shared" si="0" ref="E6:R6">E7+E8</f>
        <v>469.1</v>
      </c>
      <c r="F6" s="34">
        <f t="shared" si="0"/>
        <v>1060.9</v>
      </c>
      <c r="G6" s="34">
        <f t="shared" si="0"/>
        <v>341.5</v>
      </c>
      <c r="H6" s="34">
        <f t="shared" si="0"/>
        <v>689.6</v>
      </c>
      <c r="I6" s="34">
        <f>I7+I8</f>
        <v>451.90000000000003</v>
      </c>
      <c r="J6" s="34">
        <f t="shared" si="0"/>
        <v>992.6999999999999</v>
      </c>
      <c r="K6" s="34">
        <f t="shared" si="0"/>
        <v>464.7</v>
      </c>
      <c r="L6" s="34">
        <f t="shared" si="0"/>
        <v>1091.8</v>
      </c>
      <c r="M6" s="34">
        <f t="shared" si="0"/>
        <v>456.9</v>
      </c>
      <c r="N6" s="34">
        <f t="shared" si="0"/>
        <v>396.6</v>
      </c>
      <c r="O6" s="34">
        <f t="shared" si="0"/>
        <v>404.9</v>
      </c>
      <c r="P6" s="34">
        <f t="shared" si="0"/>
        <v>485.29999999999995</v>
      </c>
      <c r="Q6" s="34">
        <f t="shared" si="0"/>
        <v>701.1999999999999</v>
      </c>
      <c r="R6" s="34">
        <f t="shared" si="0"/>
        <v>2448</v>
      </c>
      <c r="S6" s="35"/>
      <c r="T6" s="35"/>
      <c r="U6" s="36">
        <f aca="true" t="shared" si="1" ref="U6:U25">E6+F6+G6+H6+I6+J6+K6+L6+M6+N6+O6+P6+Q6+R6</f>
        <v>10455.099999999999</v>
      </c>
      <c r="V6" s="18"/>
      <c r="W6" s="18"/>
      <c r="X6" s="18"/>
      <c r="Y6" s="18"/>
    </row>
    <row r="7" spans="1:24" ht="47.25" customHeight="1">
      <c r="A7" s="10" t="s">
        <v>24</v>
      </c>
      <c r="B7" s="10">
        <v>1420078010</v>
      </c>
      <c r="C7" s="55">
        <v>14</v>
      </c>
      <c r="D7" s="56" t="s">
        <v>40</v>
      </c>
      <c r="E7" s="37">
        <v>75</v>
      </c>
      <c r="F7" s="37">
        <v>234.2</v>
      </c>
      <c r="G7" s="37">
        <v>269.9</v>
      </c>
      <c r="H7" s="37">
        <v>202.4</v>
      </c>
      <c r="I7" s="37">
        <v>65.8</v>
      </c>
      <c r="J7" s="37">
        <v>164.4</v>
      </c>
      <c r="K7" s="37">
        <v>72.7</v>
      </c>
      <c r="L7" s="37">
        <v>1091.8</v>
      </c>
      <c r="M7" s="37">
        <v>43.4</v>
      </c>
      <c r="N7" s="37">
        <v>396.6</v>
      </c>
      <c r="O7" s="37">
        <v>404.9</v>
      </c>
      <c r="P7" s="37">
        <v>292.2</v>
      </c>
      <c r="Q7" s="37">
        <v>112.3</v>
      </c>
      <c r="R7" s="38">
        <v>716.2</v>
      </c>
      <c r="S7" s="39"/>
      <c r="T7" s="39"/>
      <c r="U7" s="40">
        <f t="shared" si="1"/>
        <v>4141.8</v>
      </c>
      <c r="V7" s="2"/>
      <c r="W7" s="2"/>
      <c r="X7" s="2"/>
    </row>
    <row r="8" spans="1:24" ht="47.25" customHeight="1">
      <c r="A8" s="10" t="s">
        <v>25</v>
      </c>
      <c r="B8" s="10">
        <v>1420080490</v>
      </c>
      <c r="C8" s="55">
        <v>14</v>
      </c>
      <c r="D8" s="56" t="s">
        <v>40</v>
      </c>
      <c r="E8" s="37">
        <v>394.1</v>
      </c>
      <c r="F8" s="37">
        <v>826.7</v>
      </c>
      <c r="G8" s="37">
        <v>71.6</v>
      </c>
      <c r="H8" s="37">
        <v>487.2</v>
      </c>
      <c r="I8" s="37">
        <v>386.1</v>
      </c>
      <c r="J8" s="37">
        <v>828.3</v>
      </c>
      <c r="K8" s="37">
        <v>392</v>
      </c>
      <c r="L8" s="37">
        <v>0</v>
      </c>
      <c r="M8" s="37">
        <v>413.5</v>
      </c>
      <c r="N8" s="37">
        <v>0</v>
      </c>
      <c r="O8" s="37">
        <v>0</v>
      </c>
      <c r="P8" s="37">
        <v>193.1</v>
      </c>
      <c r="Q8" s="37">
        <v>588.9</v>
      </c>
      <c r="R8" s="38">
        <v>1731.8</v>
      </c>
      <c r="S8" s="39"/>
      <c r="T8" s="39"/>
      <c r="U8" s="40">
        <f t="shared" si="1"/>
        <v>6313.3</v>
      </c>
      <c r="V8" s="2"/>
      <c r="W8" s="2"/>
      <c r="X8" s="2"/>
    </row>
    <row r="9" spans="1:21" s="3" customFormat="1" ht="45.75" customHeight="1" hidden="1">
      <c r="A9" s="11" t="s">
        <v>1</v>
      </c>
      <c r="B9" s="11"/>
      <c r="C9" s="57"/>
      <c r="D9" s="57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2"/>
      <c r="S9" s="43"/>
      <c r="T9" s="44"/>
      <c r="U9" s="40">
        <f t="shared" si="1"/>
        <v>0</v>
      </c>
    </row>
    <row r="10" spans="1:21" s="4" customFormat="1" ht="47.25" customHeight="1" hidden="1">
      <c r="A10" s="12" t="s">
        <v>22</v>
      </c>
      <c r="B10" s="12"/>
      <c r="C10" s="58"/>
      <c r="D10" s="5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43"/>
      <c r="T10" s="44"/>
      <c r="U10" s="40">
        <f t="shared" si="1"/>
        <v>0</v>
      </c>
    </row>
    <row r="11" spans="1:21" s="4" customFormat="1" ht="47.25" customHeight="1" hidden="1">
      <c r="A11" s="12" t="s">
        <v>23</v>
      </c>
      <c r="B11" s="12"/>
      <c r="C11" s="58"/>
      <c r="D11" s="58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43"/>
      <c r="T11" s="44"/>
      <c r="U11" s="40">
        <f t="shared" si="1"/>
        <v>0</v>
      </c>
    </row>
    <row r="12" spans="1:21" s="4" customFormat="1" ht="87" customHeight="1" hidden="1">
      <c r="A12" s="12" t="s">
        <v>30</v>
      </c>
      <c r="B12" s="12"/>
      <c r="C12" s="58"/>
      <c r="D12" s="58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43"/>
      <c r="T12" s="44"/>
      <c r="U12" s="40">
        <f t="shared" si="1"/>
        <v>0</v>
      </c>
    </row>
    <row r="13" spans="1:21" s="4" customFormat="1" ht="105" customHeight="1" hidden="1">
      <c r="A13" s="12"/>
      <c r="B13" s="12"/>
      <c r="C13" s="58"/>
      <c r="D13" s="58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43"/>
      <c r="T13" s="44"/>
      <c r="U13" s="40">
        <f t="shared" si="1"/>
        <v>0</v>
      </c>
    </row>
    <row r="14" spans="1:21" s="3" customFormat="1" ht="45" customHeight="1">
      <c r="A14" s="32" t="s">
        <v>3</v>
      </c>
      <c r="B14" s="32"/>
      <c r="C14" s="59"/>
      <c r="D14" s="59"/>
      <c r="E14" s="45">
        <f aca="true" t="shared" si="2" ref="E14:R14">E15+E16</f>
        <v>207.2</v>
      </c>
      <c r="F14" s="45">
        <f t="shared" si="2"/>
        <v>207.2</v>
      </c>
      <c r="G14" s="45">
        <f t="shared" si="2"/>
        <v>207.2</v>
      </c>
      <c r="H14" s="45">
        <f t="shared" si="2"/>
        <v>207.2</v>
      </c>
      <c r="I14" s="45">
        <f t="shared" si="2"/>
        <v>207.2</v>
      </c>
      <c r="J14" s="45">
        <f t="shared" si="2"/>
        <v>207.2</v>
      </c>
      <c r="K14" s="45">
        <f t="shared" si="2"/>
        <v>207.2</v>
      </c>
      <c r="L14" s="45">
        <f t="shared" si="2"/>
        <v>62.5</v>
      </c>
      <c r="M14" s="45">
        <f t="shared" si="2"/>
        <v>207.2</v>
      </c>
      <c r="N14" s="45">
        <f t="shared" si="2"/>
        <v>207.2</v>
      </c>
      <c r="O14" s="45">
        <f t="shared" si="2"/>
        <v>555.5</v>
      </c>
      <c r="P14" s="45">
        <f t="shared" si="2"/>
        <v>207.2</v>
      </c>
      <c r="Q14" s="45">
        <f t="shared" si="2"/>
        <v>207.2</v>
      </c>
      <c r="R14" s="45">
        <f t="shared" si="2"/>
        <v>555.5</v>
      </c>
      <c r="S14" s="46"/>
      <c r="T14" s="47"/>
      <c r="U14" s="36">
        <f t="shared" si="1"/>
        <v>3452.7</v>
      </c>
    </row>
    <row r="15" spans="1:21" s="4" customFormat="1" ht="47.25" customHeight="1">
      <c r="A15" s="12" t="s">
        <v>20</v>
      </c>
      <c r="B15" s="12">
        <v>1420051180</v>
      </c>
      <c r="C15" s="56" t="s">
        <v>45</v>
      </c>
      <c r="D15" s="56" t="s">
        <v>41</v>
      </c>
      <c r="E15" s="37">
        <v>144.7</v>
      </c>
      <c r="F15" s="37">
        <v>144.7</v>
      </c>
      <c r="G15" s="37">
        <v>144.7</v>
      </c>
      <c r="H15" s="37">
        <v>144.7</v>
      </c>
      <c r="I15" s="37">
        <v>144.7</v>
      </c>
      <c r="J15" s="37">
        <v>144.7</v>
      </c>
      <c r="K15" s="37">
        <v>144.7</v>
      </c>
      <c r="L15" s="37">
        <v>0</v>
      </c>
      <c r="M15" s="37">
        <v>144.7</v>
      </c>
      <c r="N15" s="37">
        <v>144.7</v>
      </c>
      <c r="O15" s="37">
        <v>493</v>
      </c>
      <c r="P15" s="37">
        <v>144.7</v>
      </c>
      <c r="Q15" s="37">
        <v>144.7</v>
      </c>
      <c r="R15" s="37">
        <v>493</v>
      </c>
      <c r="S15" s="43"/>
      <c r="T15" s="44"/>
      <c r="U15" s="40">
        <f t="shared" si="1"/>
        <v>2577.7000000000003</v>
      </c>
    </row>
    <row r="16" spans="1:21" s="4" customFormat="1" ht="47.25" customHeight="1">
      <c r="A16" s="12" t="s">
        <v>19</v>
      </c>
      <c r="B16" s="12">
        <v>1420078680</v>
      </c>
      <c r="C16" s="56" t="s">
        <v>40</v>
      </c>
      <c r="D16" s="56" t="s">
        <v>44</v>
      </c>
      <c r="E16" s="37">
        <v>62.5</v>
      </c>
      <c r="F16" s="37">
        <v>62.5</v>
      </c>
      <c r="G16" s="37">
        <v>62.5</v>
      </c>
      <c r="H16" s="37">
        <v>62.5</v>
      </c>
      <c r="I16" s="37">
        <v>62.5</v>
      </c>
      <c r="J16" s="37">
        <v>62.5</v>
      </c>
      <c r="K16" s="37">
        <v>62.5</v>
      </c>
      <c r="L16" s="37">
        <v>62.5</v>
      </c>
      <c r="M16" s="37">
        <v>62.5</v>
      </c>
      <c r="N16" s="37">
        <v>62.5</v>
      </c>
      <c r="O16" s="37">
        <v>62.5</v>
      </c>
      <c r="P16" s="37">
        <v>62.5</v>
      </c>
      <c r="Q16" s="37">
        <v>62.5</v>
      </c>
      <c r="R16" s="37">
        <v>62.5</v>
      </c>
      <c r="S16" s="43"/>
      <c r="T16" s="44"/>
      <c r="U16" s="40">
        <f t="shared" si="1"/>
        <v>875</v>
      </c>
    </row>
    <row r="17" spans="1:21" s="4" customFormat="1" ht="47.25" customHeight="1">
      <c r="A17" s="32" t="s">
        <v>1</v>
      </c>
      <c r="B17" s="32"/>
      <c r="C17" s="59"/>
      <c r="D17" s="59"/>
      <c r="E17" s="48">
        <f>E18</f>
        <v>3295.9</v>
      </c>
      <c r="F17" s="48">
        <f aca="true" t="shared" si="3" ref="F17:R17">F18</f>
        <v>6569.9</v>
      </c>
      <c r="G17" s="48">
        <f t="shared" si="3"/>
        <v>5543.7</v>
      </c>
      <c r="H17" s="48">
        <f t="shared" si="3"/>
        <v>4957.2</v>
      </c>
      <c r="I17" s="48">
        <f t="shared" si="3"/>
        <v>4533.8</v>
      </c>
      <c r="J17" s="48">
        <f t="shared" si="3"/>
        <v>6741.2</v>
      </c>
      <c r="K17" s="48">
        <f t="shared" si="3"/>
        <v>4408.1</v>
      </c>
      <c r="L17" s="48">
        <f t="shared" si="3"/>
        <v>1930.8</v>
      </c>
      <c r="M17" s="48">
        <f t="shared" si="3"/>
        <v>3057.4</v>
      </c>
      <c r="N17" s="48">
        <f t="shared" si="3"/>
        <v>0</v>
      </c>
      <c r="O17" s="48">
        <f t="shared" si="3"/>
        <v>6443.2</v>
      </c>
      <c r="P17" s="48">
        <f t="shared" si="3"/>
        <v>4876.8</v>
      </c>
      <c r="Q17" s="48">
        <f t="shared" si="3"/>
        <v>5444.7</v>
      </c>
      <c r="R17" s="48">
        <f t="shared" si="3"/>
        <v>21207.7</v>
      </c>
      <c r="S17" s="46"/>
      <c r="T17" s="47"/>
      <c r="U17" s="36">
        <f t="shared" si="1"/>
        <v>79010.40000000001</v>
      </c>
    </row>
    <row r="18" spans="1:21" s="4" customFormat="1" ht="47.25" customHeight="1">
      <c r="A18" s="12" t="s">
        <v>21</v>
      </c>
      <c r="B18" s="12">
        <v>1420080300</v>
      </c>
      <c r="C18" s="58">
        <v>14</v>
      </c>
      <c r="D18" s="56" t="s">
        <v>41</v>
      </c>
      <c r="E18" s="49">
        <v>3295.9</v>
      </c>
      <c r="F18" s="49">
        <v>6569.9</v>
      </c>
      <c r="G18" s="49">
        <v>5543.7</v>
      </c>
      <c r="H18" s="49">
        <v>4957.2</v>
      </c>
      <c r="I18" s="49">
        <v>4533.8</v>
      </c>
      <c r="J18" s="49">
        <v>6741.2</v>
      </c>
      <c r="K18" s="49">
        <v>4408.1</v>
      </c>
      <c r="L18" s="49">
        <v>1930.8</v>
      </c>
      <c r="M18" s="49">
        <v>3057.4</v>
      </c>
      <c r="N18" s="49">
        <v>0</v>
      </c>
      <c r="O18" s="49">
        <v>6443.2</v>
      </c>
      <c r="P18" s="49">
        <v>4876.8</v>
      </c>
      <c r="Q18" s="49">
        <v>5444.7</v>
      </c>
      <c r="R18" s="50">
        <v>21207.7</v>
      </c>
      <c r="S18" s="43"/>
      <c r="T18" s="44"/>
      <c r="U18" s="40">
        <f t="shared" si="1"/>
        <v>79010.40000000001</v>
      </c>
    </row>
    <row r="19" spans="1:21" s="3" customFormat="1" ht="49.5" customHeight="1">
      <c r="A19" s="11" t="s">
        <v>26</v>
      </c>
      <c r="B19" s="11"/>
      <c r="C19" s="57"/>
      <c r="D19" s="57"/>
      <c r="E19" s="41">
        <f aca="true" t="shared" si="4" ref="E19:R19">SUM(E20:E25)</f>
        <v>190.8</v>
      </c>
      <c r="F19" s="41">
        <f t="shared" si="4"/>
        <v>0</v>
      </c>
      <c r="G19" s="41">
        <f t="shared" si="4"/>
        <v>653.3</v>
      </c>
      <c r="H19" s="41">
        <f t="shared" si="4"/>
        <v>810.3</v>
      </c>
      <c r="I19" s="41">
        <f t="shared" si="4"/>
        <v>817.2</v>
      </c>
      <c r="J19" s="41">
        <f t="shared" si="4"/>
        <v>3009.4</v>
      </c>
      <c r="K19" s="41">
        <f t="shared" si="4"/>
        <v>86.3</v>
      </c>
      <c r="L19" s="41">
        <f t="shared" si="4"/>
        <v>1893.4</v>
      </c>
      <c r="M19" s="41">
        <f t="shared" si="4"/>
        <v>199.7</v>
      </c>
      <c r="N19" s="41">
        <f t="shared" si="4"/>
        <v>332.8</v>
      </c>
      <c r="O19" s="41">
        <f t="shared" si="4"/>
        <v>773.1</v>
      </c>
      <c r="P19" s="41">
        <f t="shared" si="4"/>
        <v>350.1</v>
      </c>
      <c r="Q19" s="41">
        <f t="shared" si="4"/>
        <v>229.3</v>
      </c>
      <c r="R19" s="41">
        <f t="shared" si="4"/>
        <v>4191.1</v>
      </c>
      <c r="S19" s="43"/>
      <c r="T19" s="44"/>
      <c r="U19" s="36">
        <f t="shared" si="1"/>
        <v>13536.800000000001</v>
      </c>
    </row>
    <row r="20" spans="1:21" s="4" customFormat="1" ht="60.75" customHeight="1" hidden="1">
      <c r="A20" s="12" t="s">
        <v>27</v>
      </c>
      <c r="B20" s="12"/>
      <c r="C20" s="58"/>
      <c r="D20" s="5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43"/>
      <c r="T20" s="44"/>
      <c r="U20" s="40">
        <f t="shared" si="1"/>
        <v>0</v>
      </c>
    </row>
    <row r="21" spans="1:21" s="4" customFormat="1" ht="108" customHeight="1" hidden="1">
      <c r="A21" s="12" t="s">
        <v>28</v>
      </c>
      <c r="B21" s="12"/>
      <c r="C21" s="58"/>
      <c r="D21" s="5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43"/>
      <c r="T21" s="44"/>
      <c r="U21" s="40">
        <f t="shared" si="1"/>
        <v>0</v>
      </c>
    </row>
    <row r="22" spans="1:21" s="4" customFormat="1" ht="104.25" customHeight="1">
      <c r="A22" s="12" t="s">
        <v>29</v>
      </c>
      <c r="B22" s="12" t="s">
        <v>42</v>
      </c>
      <c r="C22" s="56" t="s">
        <v>44</v>
      </c>
      <c r="D22" s="56" t="s">
        <v>43</v>
      </c>
      <c r="E22" s="37">
        <v>190.8</v>
      </c>
      <c r="F22" s="37">
        <v>0</v>
      </c>
      <c r="G22" s="37">
        <v>653.3</v>
      </c>
      <c r="H22" s="37">
        <v>810.3</v>
      </c>
      <c r="I22" s="37">
        <v>157.8</v>
      </c>
      <c r="J22" s="37">
        <v>468.4</v>
      </c>
      <c r="K22" s="37">
        <v>86.3</v>
      </c>
      <c r="L22" s="37">
        <v>1893.4</v>
      </c>
      <c r="M22" s="37">
        <v>199.7</v>
      </c>
      <c r="N22" s="37">
        <v>332.8</v>
      </c>
      <c r="O22" s="37">
        <v>773.1</v>
      </c>
      <c r="P22" s="37">
        <v>350.1</v>
      </c>
      <c r="Q22" s="37">
        <v>229.3</v>
      </c>
      <c r="R22" s="38">
        <v>1183.4</v>
      </c>
      <c r="S22" s="51"/>
      <c r="T22" s="52"/>
      <c r="U22" s="40">
        <f t="shared" si="1"/>
        <v>7328.700000000001</v>
      </c>
    </row>
    <row r="23" spans="1:21" s="4" customFormat="1" ht="47.25" customHeight="1" hidden="1">
      <c r="A23" s="12" t="s">
        <v>31</v>
      </c>
      <c r="B23" s="12"/>
      <c r="C23" s="56" t="s">
        <v>43</v>
      </c>
      <c r="D23" s="56" t="s">
        <v>40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43"/>
      <c r="T23" s="44"/>
      <c r="U23" s="40">
        <f t="shared" si="1"/>
        <v>0</v>
      </c>
    </row>
    <row r="24" spans="1:21" s="4" customFormat="1" ht="108.75" customHeight="1">
      <c r="A24" s="15" t="s">
        <v>32</v>
      </c>
      <c r="B24" s="15">
        <v>1100080660</v>
      </c>
      <c r="C24" s="56" t="s">
        <v>44</v>
      </c>
      <c r="D24" s="56" t="s">
        <v>43</v>
      </c>
      <c r="E24" s="37">
        <v>0</v>
      </c>
      <c r="F24" s="37">
        <v>0</v>
      </c>
      <c r="G24" s="37">
        <v>0</v>
      </c>
      <c r="H24" s="37">
        <v>0</v>
      </c>
      <c r="I24" s="37">
        <v>659.4</v>
      </c>
      <c r="J24" s="37">
        <v>2541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8">
        <v>3007.7</v>
      </c>
      <c r="S24" s="51"/>
      <c r="T24" s="52"/>
      <c r="U24" s="40">
        <f t="shared" si="1"/>
        <v>6208.1</v>
      </c>
    </row>
    <row r="25" spans="1:21" s="4" customFormat="1" ht="49.5" customHeight="1" hidden="1">
      <c r="A25" s="15" t="s">
        <v>33</v>
      </c>
      <c r="B25" s="15"/>
      <c r="C25" s="15"/>
      <c r="D25" s="15"/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8">
        <v>0</v>
      </c>
      <c r="S25" s="51"/>
      <c r="T25" s="52"/>
      <c r="U25" s="40">
        <f t="shared" si="1"/>
        <v>0</v>
      </c>
    </row>
    <row r="26" spans="1:21" s="3" customFormat="1" ht="49.5" customHeight="1">
      <c r="A26" s="32" t="s">
        <v>4</v>
      </c>
      <c r="B26" s="62"/>
      <c r="C26" s="63"/>
      <c r="D26" s="64"/>
      <c r="E26" s="45">
        <f aca="true" t="shared" si="5" ref="E26:R26">E6+E9+E14+E19+E17</f>
        <v>4163</v>
      </c>
      <c r="F26" s="45">
        <f t="shared" si="5"/>
        <v>7838</v>
      </c>
      <c r="G26" s="45">
        <f t="shared" si="5"/>
        <v>6745.7</v>
      </c>
      <c r="H26" s="45">
        <f t="shared" si="5"/>
        <v>6664.299999999999</v>
      </c>
      <c r="I26" s="45">
        <f>I6+I9+I14+I19+I17</f>
        <v>6010.1</v>
      </c>
      <c r="J26" s="45">
        <f t="shared" si="5"/>
        <v>10950.5</v>
      </c>
      <c r="K26" s="45">
        <f t="shared" si="5"/>
        <v>5166.3</v>
      </c>
      <c r="L26" s="45">
        <f t="shared" si="5"/>
        <v>4978.5</v>
      </c>
      <c r="M26" s="45">
        <f t="shared" si="5"/>
        <v>3921.2</v>
      </c>
      <c r="N26" s="45">
        <f t="shared" si="5"/>
        <v>936.5999999999999</v>
      </c>
      <c r="O26" s="45">
        <f t="shared" si="5"/>
        <v>8176.7</v>
      </c>
      <c r="P26" s="45">
        <f t="shared" si="5"/>
        <v>5919.4</v>
      </c>
      <c r="Q26" s="45">
        <f t="shared" si="5"/>
        <v>6582.4</v>
      </c>
      <c r="R26" s="45">
        <f t="shared" si="5"/>
        <v>28402.300000000003</v>
      </c>
      <c r="S26" s="46"/>
      <c r="T26" s="47"/>
      <c r="U26" s="36">
        <f>U19+U17+U14+U6</f>
        <v>106455</v>
      </c>
    </row>
    <row r="27" spans="5:18" s="5" customFormat="1" ht="34.5" customHeight="1"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5:18" s="19" customFormat="1" ht="12.75"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5:18" s="19" customFormat="1" ht="12.75"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5:18" s="5" customFormat="1" ht="38.25" customHeight="1">
      <c r="E30" s="7"/>
      <c r="F30" s="7"/>
      <c r="G30" s="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5:18" s="19" customFormat="1" ht="12.75"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5:18" s="5" customFormat="1" ht="42" customHeight="1"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5:18" s="19" customFormat="1" ht="12" customHeight="1"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="21" customFormat="1" ht="12.75"/>
    <row r="35" s="21" customFormat="1" ht="12.75"/>
    <row r="36" s="21" customFormat="1" ht="12.75"/>
    <row r="37" spans="11:13" s="21" customFormat="1" ht="15">
      <c r="K37" s="9"/>
      <c r="M37" s="22"/>
    </row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</sheetData>
  <sheetProtection/>
  <protectedRanges>
    <protectedRange sqref="A1:D4 U3:IV3 A26:D65536 A23:B23 F4:IV4 E1:P2 T1:IV2 E5:Q15 R6:R15 S5:IV65536 D6:D19 E16:R65536 C22:D24 A5:C19" name="Диапазон1"/>
    <protectedRange sqref="A20:D20" name="Диапазон1_1"/>
    <protectedRange sqref="A21:D21" name="Диапазон1_2"/>
    <protectedRange sqref="A22:B22" name="Диапазон1_3"/>
    <protectedRange sqref="E3:P3 T3" name="Диапазон1_4"/>
    <protectedRange sqref="Q1:S3" name="Диапазон1_5"/>
  </protectedRanges>
  <mergeCells count="6">
    <mergeCell ref="A3:P3"/>
    <mergeCell ref="Q1:S1"/>
    <mergeCell ref="Q3:S3"/>
    <mergeCell ref="B26:D26"/>
    <mergeCell ref="E4:L4"/>
    <mergeCell ref="K1:L1"/>
  </mergeCells>
  <printOptions/>
  <pageMargins left="0" right="0" top="0.1968503937007874" bottom="0" header="0.15748031496062992" footer="0"/>
  <pageSetup horizontalDpi="600" verticalDpi="600" orientation="landscape" paperSize="9" scale="50" r:id="rId1"/>
  <colBreaks count="1" manualBreakCount="1">
    <brk id="2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Суровцева Т.В.</dc:creator>
  <cp:keywords/>
  <dc:description/>
  <cp:lastModifiedBy>Балашова О</cp:lastModifiedBy>
  <cp:lastPrinted>2019-12-17T11:39:03Z</cp:lastPrinted>
  <dcterms:created xsi:type="dcterms:W3CDTF">2005-09-10T09:08:30Z</dcterms:created>
  <dcterms:modified xsi:type="dcterms:W3CDTF">2019-12-17T11:39:07Z</dcterms:modified>
  <cp:category/>
  <cp:version/>
  <cp:contentType/>
  <cp:contentStatus/>
</cp:coreProperties>
</file>