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8bud\Мои документы\СЕССИЯ\Сессия 2020\от 11.12.2020 №440\"/>
    </mc:Choice>
  </mc:AlternateContent>
  <bookViews>
    <workbookView xWindow="360" yWindow="105" windowWidth="11340" windowHeight="6285"/>
  </bookViews>
  <sheets>
    <sheet name="доходы 2020" sheetId="1" r:id="rId1"/>
  </sheets>
  <definedNames>
    <definedName name="_xlnm.Print_Titles" localSheetId="0">'доходы 2020'!$11:$12</definedName>
    <definedName name="_xlnm.Print_Area" localSheetId="0">'доходы 2020'!$A$1:$C$131</definedName>
  </definedNames>
  <calcPr calcId="152511"/>
</workbook>
</file>

<file path=xl/calcChain.xml><?xml version="1.0" encoding="utf-8"?>
<calcChain xmlns="http://schemas.openxmlformats.org/spreadsheetml/2006/main">
  <c r="C115" i="1" l="1"/>
  <c r="C126" i="1"/>
  <c r="C53" i="1"/>
  <c r="C46" i="1" l="1"/>
  <c r="C68" i="1"/>
  <c r="C124" i="1" l="1"/>
  <c r="C117" i="1" l="1"/>
  <c r="C108" i="1" l="1"/>
  <c r="C116" i="1"/>
  <c r="C129" i="1" l="1"/>
  <c r="C67" i="1"/>
  <c r="C95" i="1" l="1"/>
  <c r="C110" i="1"/>
  <c r="C57" i="1" l="1"/>
  <c r="C114" i="1"/>
  <c r="C19" i="1"/>
  <c r="C42" i="1"/>
  <c r="C36" i="1"/>
  <c r="C31" i="1"/>
  <c r="C27" i="1"/>
  <c r="C22" i="1"/>
  <c r="C16" i="1"/>
  <c r="C14" i="1" l="1"/>
  <c r="C94" i="1"/>
  <c r="C52" i="1" l="1"/>
  <c r="C50" i="1" l="1"/>
  <c r="C131" i="1" s="1"/>
</calcChain>
</file>

<file path=xl/sharedStrings.xml><?xml version="1.0" encoding="utf-8"?>
<sst xmlns="http://schemas.openxmlformats.org/spreadsheetml/2006/main" count="177" uniqueCount="176">
  <si>
    <t>Налог на доходы физических лиц</t>
  </si>
  <si>
    <t>НАЛОГИ НА СОВОКУПНЫЙ ДОХОД</t>
  </si>
  <si>
    <t>Плата за негативное воздействие на окружающую среду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</si>
  <si>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</si>
  <si>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</si>
  <si>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ШТРАФЫ, САНКЦИИ, ВОЗМЕЩЕНИЕ УЩЕРБА</t>
  </si>
  <si>
    <t>БЕЗВОЗМЕЗДНЫЕ ПОСТУПЛЕНИЯ</t>
  </si>
  <si>
    <t>Государственная пошлина за государственную регистрацию, а также за совершение прочих юридически значимых действий</t>
  </si>
  <si>
    <t>НАЛОГИ НА ПРИБЫЛЬ, ДОХОДЫ</t>
  </si>
  <si>
    <t>ПЛАТЕЖИ ПРИ ПОЛЬЗОВАНИИ ПРИРОДНЫМИ РЕСУРСАМИ</t>
  </si>
  <si>
    <t>ДОХОДЫ ОТ ПРОДАЖИ МАТЕРИАЛЬНЫХ И НЕМАТЕРИАЛЬНЫХ АКТИВОВ</t>
  </si>
  <si>
    <t>1 00 00000 00 0000 000</t>
  </si>
  <si>
    <t>1 01 00000 00 0000 000</t>
  </si>
  <si>
    <t>1 01 02000 01 0000 110</t>
  </si>
  <si>
    <t>1 03 00000 00 0000 000</t>
  </si>
  <si>
    <t>1 03 02000 01 0000 110</t>
  </si>
  <si>
    <t>1 05 00000 00 0000 000</t>
  </si>
  <si>
    <t>1 08 00000 00 0000 000</t>
  </si>
  <si>
    <t>1 08 07000 01 0000 110</t>
  </si>
  <si>
    <t>1 12 00000 00 0000 000</t>
  </si>
  <si>
    <t>1 12 01000 01 0000 120</t>
  </si>
  <si>
    <t>1 14 00000 00 0000 000</t>
  </si>
  <si>
    <t>1 16 00000 00 0000 000</t>
  </si>
  <si>
    <t>2 00 00000 00 0000 000</t>
  </si>
  <si>
    <t>Наименование доходов</t>
  </si>
  <si>
    <t>Код бюджетной классификации Российской Федерации</t>
  </si>
  <si>
    <t xml:space="preserve">Иные межбюджетные трансферты </t>
  </si>
  <si>
    <t>1 14 06000 00 0000 430</t>
  </si>
  <si>
    <t>ГОСУДАРСТВЕННАЯ ПОШЛИНА</t>
  </si>
  <si>
    <t>2 02 00000 00 0000 000</t>
  </si>
  <si>
    <t>НАЛОГОВЫЕ И НЕНАЛОГОВЫЕ ДОХОДЫ</t>
  </si>
  <si>
    <t>БЕЗВОЗМЕЗДНЫЕ ПОСТУПЛЕНИЯ ОТ ДРУГИХ БЮДЖЕТОВ БЮДЖЕТНОЙ СИСТЕМЫ РОССИЙСКОЙ ФЕДЕРАЦИИ</t>
  </si>
  <si>
    <t>Всего доходов</t>
  </si>
  <si>
    <t>Субсидии бюджетам бюджетной системы Российской Федерации (межбюджетные субсидии)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</si>
  <si>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</si>
  <si>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</si>
  <si>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Доходы от продажи земельных участков, находящихся в государственной и муниципальной собственности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</si>
  <si>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</si>
  <si>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1 14 02000 00 0000 000</t>
  </si>
  <si>
    <t>2 02 30000 00 0000 150</t>
  </si>
  <si>
    <t>2 02 10000 00 0000 150</t>
  </si>
  <si>
    <t>2 02 20000 00 0000 150</t>
  </si>
  <si>
    <t>Единый налог на вмененный доход для отдельных видов деятельности</t>
  </si>
  <si>
    <t>1 05 02000 02 0000 110</t>
  </si>
  <si>
    <t>Единый сельскохозяйственный налог</t>
  </si>
  <si>
    <t>1 05 03000 01 0000 110</t>
  </si>
  <si>
    <t>Налог, взимаемый в связи с применением патентной системы налогообложения</t>
  </si>
  <si>
    <t>1 05 04000 00 0000 110</t>
  </si>
  <si>
    <t>Государственная пошлина по делам, рассматриваемым в судах общей юрисдикции, мировыми судьями</t>
  </si>
  <si>
    <t>1 08 03000 01 0000 110</t>
  </si>
  <si>
    <t xml:space="preserve">                             к решению Собрания депутатов</t>
  </si>
  <si>
    <t>2 02 15001 05 0000 150</t>
  </si>
  <si>
    <t>Дотации бюджетам муниципальных районов на выравнивание бюджетной обеспеченности</t>
  </si>
  <si>
    <t>2 02 25097 05 0000 150</t>
  </si>
  <si>
    <t>прочие субсидии бюджетам муниципальных районов</t>
  </si>
  <si>
    <t>из них: субсидии бюджетам муниципальных районов на софинансирование вопросов местного значения</t>
  </si>
  <si>
    <t>субсидии бюджетам муниципальных районов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</si>
  <si>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субсидии бюджетам  муниципальных районов на развитие территориального общественного самоуправления в Архангельской области</t>
  </si>
  <si>
    <t>субсидии бюджетам муниципальных районов  на 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</si>
  <si>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субсидии бюджетам муниципальных районов на осуществленине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</si>
  <si>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</si>
  <si>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2 02 35118 05 0000 150</t>
  </si>
  <si>
    <t>субвенции бюджетам муниципальных районов на осуществление государственных полномочий в сфере охраны труда</t>
  </si>
  <si>
    <t>субвенции бюджетам муниципальных районов на осуществление государственных полномочий в сфере административных правонарушений</t>
  </si>
  <si>
    <t>субвенции бюджетам муниципальных районов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</si>
  <si>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субвенции бюджетам муниципальных районов на осуществление государственных полномочий по формированию торгового реестра</t>
  </si>
  <si>
    <t>2 02 35082 05 0000 150</t>
  </si>
  <si>
    <t>2 02 30029 05 0000 150</t>
  </si>
  <si>
    <t>2 02 35120 05 0000 150</t>
  </si>
  <si>
    <t>Единая субвенция бюджетам муниципальных районов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</si>
  <si>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</si>
  <si>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</si>
  <si>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муниципальных районов на выполнение передаваемых полномочий субъектов Российской Федерации</t>
  </si>
  <si>
    <t>Субвенции бюджетам муниципальных районов на осуществление государственных полномочий по расчету и предоставлению местным бюджетам поселений дотаций на выравнивание бюджетной обеспеченности поселений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</si>
  <si>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</si>
  <si>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</si>
  <si>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</si>
  <si>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1 11 05000 00 0000 120</t>
  </si>
  <si>
    <t>Платежи от государственных и муниципальных унитарных предприятий</t>
  </si>
  <si>
    <t>1 11 07000 00 0000 120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</si>
  <si>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</si>
  <si>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1 11 09000 00 0000 120</t>
  </si>
  <si>
    <t>из них: субвенции бюджетам муниципальных районов на реализацию образовательных программ</t>
  </si>
  <si>
    <t>из них: на 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</si>
  <si>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</si>
  <si>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Прочие межбюджетные трансферты, передаваемые бюджетам муниципальных районов </t>
  </si>
  <si>
    <t>2 02 40014 05 0000 150</t>
  </si>
  <si>
    <t>2 02 49999 05 0000 150</t>
  </si>
  <si>
    <t>2 02 30024 05 0000 150</t>
  </si>
  <si>
    <t>2 02 29999 05 0000 150</t>
  </si>
  <si>
    <t>2 02 39999 05 0000 150</t>
  </si>
  <si>
    <t>Прочие субвенции бюджетам муниципальных районов</t>
  </si>
  <si>
    <t>2 02 20216 05 0000 150</t>
  </si>
  <si>
    <t>субвенции бюджетам муниципальных районов на обеспечение предоставления жилых помещений детям сиротам и детям, оставшимся без попечения родителей, лицам из их числа по договорам найма специализированных жилых помещений</t>
  </si>
  <si>
    <t>субсидии бюджетам муниципальных районов на создание условий для обеспечения поселений и жителей городских округов услугами торговли</t>
  </si>
  <si>
    <t>2 18 00000 00 0000 000</t>
  </si>
  <si>
    <t>ВОЗВРАТ ОСТАТКОВ СУБСИДИЙ, СУБВЕНЦИЙ И ИНЫХ МЕЖБЮДЖЕТНЫХ ТРАНСФЕРТОВ, ИМЕЮЩИХ ЦЕЛЕВОЕ НАЗНАЧЕНИЕ, ПРОШЛЫХ ЛЕТ</t>
  </si>
  <si>
    <t>2 19 00000 00 0000 000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</si>
  <si>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</si>
  <si>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2 02 39998 05 0000 150</t>
  </si>
  <si>
    <t>Прогнозируемое поступление доходов районного бюджета на 2020 год</t>
  </si>
  <si>
    <t xml:space="preserve">субсидии бюджетам муниципальных районов на софинансирование капитальных вложений в объекты муниципальной собственности </t>
  </si>
  <si>
    <t>субсидии на комплектование книжных фондов библиотек муниципальных образований Архангельской области и подписка на периодическую печать</t>
  </si>
  <si>
    <t>Субвенции бюджетам муниципальных районов на компенсацию части родительской платы, взимаемой с родителей (законных представителей) за присмотр и уход за детьми, посещающими образовательные организации, реализующими образовательные программы дошкольного образования</t>
  </si>
  <si>
    <t xml:space="preserve">на доставку муки и лекарственных средств в районы Крайнего Севера и приравненные к ним местности с ограниченными сроками завоза грузов </t>
  </si>
  <si>
    <t>Субсидия на проведение форума гражданских инициатив на территории Пинежского района Архангельской области, приуроченного к 100-летию со дня рождения северного писателя Федора Абрамова</t>
  </si>
  <si>
    <t>субвенции бюджетам муниципальных образований Архангельской области на осуществление государственных полномочий по выплате вознаграждений профессиональным опекунам</t>
  </si>
  <si>
    <t>Административные штрафы, установленные Кодексом РФ об административных правонарушениях</t>
  </si>
  <si>
    <t>1 1601000 01 0000 140</t>
  </si>
  <si>
    <t>2 18 00000 05 0000 150</t>
  </si>
  <si>
    <t>2 19 00000 05 0000 150</t>
  </si>
  <si>
    <t>1 16 10123 01 0000 140</t>
  </si>
  <si>
    <t>Доходы от денежных взысканий (штрафов), поступающие в счет погашения задолженности, образовавшейся до 1 января 2020года, подлежащие зачислению в бюджет муниципального образования по нормативам, действующим до 1 января 2020года</t>
  </si>
  <si>
    <t>2 02 27112 05 0000 150</t>
  </si>
  <si>
    <t>ДОХОДЫ БЮДЖЕТОВ БЮДЖЕТНОЙ СИСТЕМЫ РОССИЙСКОЙ ФЕДЕРАЦИИ ОТ ВОЗВРАТА  ОСТАТКОВ СУБСИДИЙ, СУБВЕНЦИЙ И ИНЫХ МЕЖБЮДЖЕТНЫХ ТРАНСФЕРТОВ, ИМЕЮЩИХ ЦЕЛЕВОЕ НАЗНАЧЕНИЕ, ПРОШЛЫХ ЛЕТ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</si>
  <si>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</si>
  <si>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Субвенции бюджетам муниципальных районов на исполнение полномочий по  оплате набора продуктов питания в оздоровительных лагерях с дневным пребыванием детей</t>
  </si>
  <si>
    <t>субсидии бюджетам муниципальных районов на реализацию программ формирования современной городской среды</t>
  </si>
  <si>
    <t>2 02 25555 05 0000 150</t>
  </si>
  <si>
    <t>Субсидии на благоустройство зданий государственных и муниципальных общеобразовательных организаций в целях соблюдения требований к воздушно-тепловому режиму, водоснабжению и канализации</t>
  </si>
  <si>
    <t>2 02 25255 05 0000 150</t>
  </si>
  <si>
    <t>субсидии на обеспечение комплексного  развития сельских территорий</t>
  </si>
  <si>
    <t>2 02 25576 05 0000 150</t>
  </si>
  <si>
    <t>субсидия бюджетам муниципальных районов на поддержку отрасли культуры</t>
  </si>
  <si>
    <t>2 02 25519 05 0000 150</t>
  </si>
  <si>
    <t xml:space="preserve">субсидии на создание в образовательных организациях, расположенных в сельской местности и малых городах, условий для занятий физической культурой и спортом </t>
  </si>
  <si>
    <t>субсидии бюджетам муниципальных районов на реализацию мероприятий по обеспечению жильем молодых семей</t>
  </si>
  <si>
    <t>202 25497 05 0000 150</t>
  </si>
  <si>
    <t>резервные фонды исполнительных органов государственной власти</t>
  </si>
  <si>
    <t>субсидии на реализацию мероприятий по улучшению жилищных условий граждан, проживающих в сельской местности, в том числе молодых семей и молодых специалистов</t>
  </si>
  <si>
    <t>Субсидии на реализацию мероприятий в сфере обращения с отходами производства и потребления , в том числе с твердыми коммунальными отходами (создание мест (площадок) накопления (в том числе раздельного накопления)твердых коммунальных отходов)</t>
  </si>
  <si>
    <t>Субсидии на реализацию мероприятий в сфере обращения с отходами производства и потребления , в том числе с твердыми коммунальными отходами (приобретение контейнеров (бункеров)для накопления твердых коммунальных отходов)</t>
  </si>
  <si>
    <t>Субсидии на капитальный ремонт зданий дошкольных образовательных организаций</t>
  </si>
  <si>
    <t>Субсидии на софинансирование на конкурсной основе мероприятий, отраженных в муниципальных программах по работе с молодежью</t>
  </si>
  <si>
    <t>Субсидии на общественно значимые культурные мероприятия в рамках проекта "ЛЮБО-ДОРОГО"</t>
  </si>
  <si>
    <t>Субсидии на оснащение образовательных организаций Архангельской области специальными транспортными средствами для перевозки детей(учреждениям общего образования)</t>
  </si>
  <si>
    <t>Субсидии на обеспечение условий для организации безопасного подвоза обучающихся к месту обучения и обратно (учреждениям общего образования)</t>
  </si>
  <si>
    <t>Субсидии на реализацию мероприятий по содействию трудоустройству несовершеннолетних граждан на территории Архангельской области</t>
  </si>
  <si>
    <t>Субсидии на разработку проектно-сметной документации для строительства и реконструкции (модернизации) объектов питьевого водоснабжения</t>
  </si>
  <si>
    <t>Субсидии на повышение средней заработной платы работников муниципальных учреждений культуры в целях реализации Указа Президента Российской Федерации от 7 мая 2012года № 597  "О мероприятиях по реализации государственной политики"</t>
  </si>
  <si>
    <t>Субвенции на проведение Всероссийской переписи населения 2020года</t>
  </si>
  <si>
    <t>2 02 35469 05 0000 150</t>
  </si>
  <si>
    <t xml:space="preserve">Межбюджетные трансферты бюджетам муниципальных районов на создание в субъектах Российской Федерации дополнительных мест для детей в возврасте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 </t>
  </si>
  <si>
    <t>2 02 45159 05 0000 150</t>
  </si>
  <si>
    <t>Субсидии на укрепление материально-технической базы муниципальных дошкольных образовательных организаций</t>
  </si>
  <si>
    <t>Субсидии муниципальным образованиям на капитальный ремонт объектов муниципальных образований Архангельской области, используемых для целей военно-патриотического воспитания, подготовки граждан к военной службе, а также для организации мероприятия призыва</t>
  </si>
  <si>
    <t>ДОХОДЫ ОТ ОКАЗАНИЯ ПЛАТНЫХ УСЛУГ (РАБОТ) И КОМПЕНСАЦИИ ЗАТРАТ ГОСУДАРСТВА</t>
  </si>
  <si>
    <t>1 13 00000 00 0000 000</t>
  </si>
  <si>
    <t>Прочие доходы от компенсации затрат бюджетов муниципальных районов</t>
  </si>
  <si>
    <t>1 13 02995 05 0000 130</t>
  </si>
  <si>
    <t>Субсидии на реализацию муниципальных программ поддержки социально ориентированных некоммерческих организаций</t>
  </si>
  <si>
    <t>Субсидии на обеспечение условий для вовлечения обучающихся в муниципальных образовательных организациях в деятельность по профилактике дорожно-транспортного травматизма (учреждениям общего образования)</t>
  </si>
  <si>
    <t>Иные межбюджетные трансферты на благоустройство территорий и приобретение уборочной и коммунальной техники</t>
  </si>
  <si>
    <t>Иные межбюджетные трансферты на реализацию мероприятий, связанных с подготовкой объектов теплоснабжения (котельных, тепловых сетей), находящихся в оперативном управлении муниципальных образовательных организаций Архангельской области, к новому отопительному сезону</t>
  </si>
  <si>
    <t>Субсидии на ремонт зданий муниципальных учреждений культуры</t>
  </si>
  <si>
    <t>Прочие дотации бюджетам муниципальных районов (поддержка мер по обеспечению сбалансированности местных бюджетов)</t>
  </si>
  <si>
    <t>2 02 15002 05 0000 150</t>
  </si>
  <si>
    <t>Субсидии на софинансирование мероприятий по проведению кадастровых работ и мониторинга земель сельскохозяйственного назначения</t>
  </si>
  <si>
    <t>Субсидии на внедрение модели персонифицированного финансирования дополнительного образования детей в Архангельской области</t>
  </si>
  <si>
    <t xml:space="preserve">Субсидии на организацию бесплатного горячего питания обучающихся, получающих  начальное общее образование в государственных и муниципальных образовательных  организациях </t>
  </si>
  <si>
    <t>Субвенции на ежемесячное денежное вознаграждение за классное руководство педагогическим работникам государственных и муниципальных организаций</t>
  </si>
  <si>
    <t>ПРОЧИЕ БЕЗВОЗМЕЗДНЫЕ ПОСТУПЛЕНИЯ</t>
  </si>
  <si>
    <t>2 07 00000 00 0000 000</t>
  </si>
  <si>
    <t>прочие безвозмездные поступления в бюджеты муниципальных районов</t>
  </si>
  <si>
    <t>2 07 05030 05 0000 150</t>
  </si>
  <si>
    <t>Иные межбюджетные трансферты на оказание содействия муниципальным образованиям Архангельской области в подготовке проведения общероссийского голосования по вопросу одобрения изменений в Конституцию Российской Федерации</t>
  </si>
  <si>
    <t>2 02 25304 05 0000 150</t>
  </si>
  <si>
    <t>Субвенции бюджетам муниципальных районов на 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учреждений в сельской местности, рабочих поселках (поселках городского типа)</t>
  </si>
  <si>
    <t>Субсидии на оснащение образовательных учреждений в сфере культуры (школ искусств) Архангельской области музыкальными инструментами, оборудованием и материалами для творчества в соответствии с современными стандартами профессионального и дополнительного образования</t>
  </si>
  <si>
    <t>1 16 10060 00 0000 140</t>
  </si>
  <si>
    <t>Платежи в целях возмещения убытков, причиненных уклонением от заключения муниципального контракта</t>
  </si>
  <si>
    <t>Сумма ,                тыс.рублей</t>
  </si>
  <si>
    <t xml:space="preserve">                               от 11 декабря 2020 года № 440</t>
  </si>
  <si>
    <t xml:space="preserve">                                от  17 декабря 2019 года  № 333</t>
  </si>
  <si>
    <t xml:space="preserve">                                         Приложение № 4</t>
  </si>
  <si>
    <t xml:space="preserve">                                        Приложение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</si>
</sst>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_р_._-;\-* #,##0.0_р_._-;_-* &quot;-&quot;?_р_._-;_-@_-"/>
    <numFmt numFmtId="165" formatCode="_-* #,##0.0\ _₽_-;\-* #,##0.0\ _₽_-;_-* &quot;-&quot;?\ _₽_-;_-@_-"/>
    <numFmt numFmtId="166" formatCode="0.0"/>
  </numFmts>
  <fonts count="13" x14ac:knownFonts="1">
    <font>
      <sz val="10"/>
      <name val="Arial Cyr"/>
      <charset val="204"/>
    </font>
    <font>
      <sz val="10"/>
      <name val="Arial Cyr"/>
      <family val="2"/>
      <charset val="204"/>
    </font>
    <font>
      <sz val="7"/>
      <name val="Arial Cyr"/>
      <family val="2"/>
      <charset val="204"/>
    </font>
    <font>
      <b/>
      <sz val="10"/>
      <name val="Arial Cyr"/>
      <family val="2"/>
      <charset val="204"/>
    </font>
    <font>
      <sz val="12"/>
      <name val="Arial Cyr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b/>
      <sz val="10"/>
      <color rgb="FF000000"/>
      <name val="Arial CYR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49" fontId="8" fillId="0" borderId="9">
      <alignment horizontal="center" vertical="top" shrinkToFit="1"/>
    </xf>
    <xf numFmtId="0" fontId="9" fillId="0" borderId="9">
      <alignment vertical="top" wrapText="1"/>
    </xf>
    <xf numFmtId="0" fontId="7" fillId="0" borderId="0"/>
  </cellStyleXfs>
  <cellXfs count="98">
    <xf numFmtId="0" fontId="0" fillId="0" borderId="0" xfId="0"/>
    <xf numFmtId="0" fontId="5" fillId="0" borderId="0" xfId="0" applyFont="1" applyFill="1"/>
    <xf numFmtId="0" fontId="1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left" vertical="center" wrapText="1" indent="1"/>
    </xf>
    <xf numFmtId="0" fontId="1" fillId="0" borderId="2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right"/>
    </xf>
    <xf numFmtId="0" fontId="0" fillId="0" borderId="0" xfId="0" applyAlignment="1"/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164" fontId="3" fillId="0" borderId="0" xfId="0" applyNumberFormat="1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164" fontId="1" fillId="2" borderId="0" xfId="0" applyNumberFormat="1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horizontal="center" vertical="center"/>
    </xf>
    <xf numFmtId="0" fontId="5" fillId="2" borderId="0" xfId="0" applyFont="1" applyFill="1"/>
    <xf numFmtId="164" fontId="10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top" wrapText="1"/>
    </xf>
    <xf numFmtId="164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wrapText="1"/>
    </xf>
    <xf numFmtId="0" fontId="6" fillId="0" borderId="2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left" wrapText="1"/>
    </xf>
    <xf numFmtId="164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top" wrapText="1"/>
    </xf>
    <xf numFmtId="49" fontId="6" fillId="2" borderId="2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 wrapText="1"/>
    </xf>
    <xf numFmtId="164" fontId="6" fillId="2" borderId="10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top"/>
    </xf>
    <xf numFmtId="0" fontId="6" fillId="2" borderId="11" xfId="0" applyFont="1" applyFill="1" applyBorder="1" applyAlignment="1">
      <alignment horizontal="left" wrapText="1"/>
    </xf>
    <xf numFmtId="164" fontId="6" fillId="2" borderId="11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wrapText="1"/>
    </xf>
    <xf numFmtId="0" fontId="6" fillId="0" borderId="12" xfId="0" applyFont="1" applyFill="1" applyBorder="1" applyAlignment="1">
      <alignment horizontal="left" vertical="top" wrapText="1"/>
    </xf>
    <xf numFmtId="0" fontId="0" fillId="2" borderId="0" xfId="0" applyFont="1" applyFill="1"/>
    <xf numFmtId="0" fontId="6" fillId="0" borderId="2" xfId="0" applyFont="1" applyFill="1" applyBorder="1" applyAlignment="1">
      <alignment horizontal="left" vertical="top" wrapText="1"/>
    </xf>
    <xf numFmtId="164" fontId="6" fillId="2" borderId="2" xfId="0" applyNumberFormat="1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/>
    </xf>
    <xf numFmtId="0" fontId="0" fillId="0" borderId="2" xfId="0" applyFont="1" applyFill="1" applyBorder="1" applyAlignment="1">
      <alignment horizontal="left" vertical="top" wrapText="1"/>
    </xf>
    <xf numFmtId="0" fontId="0" fillId="0" borderId="10" xfId="0" applyFont="1" applyFill="1" applyBorder="1" applyAlignment="1">
      <alignment horizontal="left" vertical="top" wrapText="1"/>
    </xf>
    <xf numFmtId="0" fontId="0" fillId="0" borderId="2" xfId="0" applyFont="1" applyFill="1" applyBorder="1" applyAlignment="1">
      <alignment horizontal="justify" vertical="top" wrapText="1"/>
    </xf>
    <xf numFmtId="0" fontId="0" fillId="0" borderId="0" xfId="0" applyFont="1" applyFill="1"/>
    <xf numFmtId="0" fontId="6" fillId="2" borderId="8" xfId="0" applyFont="1" applyFill="1" applyBorder="1" applyAlignment="1">
      <alignment horizontal="left" wrapText="1"/>
    </xf>
    <xf numFmtId="49" fontId="6" fillId="2" borderId="8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6" fillId="2" borderId="11" xfId="0" applyFont="1" applyFill="1" applyBorder="1" applyAlignment="1">
      <alignment horizontal="left" vertical="top" wrapText="1"/>
    </xf>
    <xf numFmtId="0" fontId="0" fillId="0" borderId="2" xfId="0" applyFont="1" applyFill="1" applyBorder="1" applyAlignment="1">
      <alignment vertical="top" wrapText="1"/>
    </xf>
    <xf numFmtId="0" fontId="6" fillId="0" borderId="1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top" wrapText="1" indent="1"/>
    </xf>
    <xf numFmtId="0" fontId="6" fillId="2" borderId="2" xfId="0" applyNumberFormat="1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vertical="top" wrapText="1"/>
    </xf>
    <xf numFmtId="0" fontId="6" fillId="2" borderId="10" xfId="0" applyFont="1" applyFill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0" fillId="0" borderId="11" xfId="0" applyFont="1" applyFill="1" applyBorder="1" applyAlignment="1">
      <alignment horizontal="left" vertical="top" wrapText="1"/>
    </xf>
    <xf numFmtId="0" fontId="4" fillId="2" borderId="0" xfId="0" applyFont="1" applyFill="1"/>
    <xf numFmtId="0" fontId="6" fillId="2" borderId="0" xfId="0" applyFont="1" applyFill="1" applyAlignment="1">
      <alignment horizontal="right"/>
    </xf>
    <xf numFmtId="0" fontId="0" fillId="2" borderId="0" xfId="0" applyFont="1" applyFill="1" applyAlignment="1">
      <alignment horizontal="right"/>
    </xf>
    <xf numFmtId="0" fontId="11" fillId="2" borderId="0" xfId="0" applyFont="1" applyFill="1"/>
    <xf numFmtId="0" fontId="11" fillId="2" borderId="0" xfId="0" applyFont="1" applyFill="1" applyAlignment="1">
      <alignment vertical="center"/>
    </xf>
    <xf numFmtId="0" fontId="11" fillId="2" borderId="0" xfId="0" applyFont="1" applyFill="1" applyAlignment="1"/>
    <xf numFmtId="0" fontId="11" fillId="0" borderId="5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164" fontId="1" fillId="0" borderId="13" xfId="0" applyNumberFormat="1" applyFont="1" applyFill="1" applyBorder="1" applyAlignment="1">
      <alignment horizontal="center" vertical="center"/>
    </xf>
    <xf numFmtId="0" fontId="5" fillId="2" borderId="0" xfId="0" applyFont="1" applyFill="1" applyBorder="1"/>
    <xf numFmtId="0" fontId="0" fillId="2" borderId="0" xfId="0" applyFont="1" applyFill="1" applyBorder="1"/>
    <xf numFmtId="0" fontId="5" fillId="0" borderId="0" xfId="0" applyFont="1" applyFill="1" applyBorder="1"/>
    <xf numFmtId="0" fontId="1" fillId="0" borderId="14" xfId="0" applyFont="1" applyFill="1" applyBorder="1" applyAlignment="1"/>
    <xf numFmtId="0" fontId="6" fillId="0" borderId="0" xfId="0" applyFont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wrapText="1"/>
    </xf>
    <xf numFmtId="49" fontId="6" fillId="2" borderId="3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Continuous" vertical="center"/>
    </xf>
    <xf numFmtId="164" fontId="1" fillId="0" borderId="6" xfId="0" applyNumberFormat="1" applyFont="1" applyFill="1" applyBorder="1" applyAlignment="1">
      <alignment horizontal="centerContinuous" vertical="center"/>
    </xf>
    <xf numFmtId="164" fontId="1" fillId="0" borderId="2" xfId="0" applyNumberFormat="1" applyFont="1" applyFill="1" applyBorder="1" applyAlignment="1">
      <alignment horizontal="centerContinuous" vertical="center"/>
    </xf>
    <xf numFmtId="164" fontId="10" fillId="0" borderId="2" xfId="0" applyNumberFormat="1" applyFont="1" applyFill="1" applyBorder="1" applyAlignment="1">
      <alignment horizontal="centerContinuous" vertical="center"/>
    </xf>
    <xf numFmtId="164" fontId="1" fillId="2" borderId="6" xfId="0" applyNumberFormat="1" applyFont="1" applyFill="1" applyBorder="1" applyAlignment="1">
      <alignment horizontal="centerContinuous" vertical="center"/>
    </xf>
    <xf numFmtId="164" fontId="6" fillId="0" borderId="6" xfId="0" applyNumberFormat="1" applyFont="1" applyFill="1" applyBorder="1" applyAlignment="1">
      <alignment horizontal="centerContinuous" vertical="center"/>
    </xf>
    <xf numFmtId="164" fontId="6" fillId="0" borderId="2" xfId="0" applyNumberFormat="1" applyFont="1" applyFill="1" applyBorder="1" applyAlignment="1">
      <alignment horizontal="centerContinuous" vertical="center"/>
    </xf>
    <xf numFmtId="164" fontId="1" fillId="2" borderId="2" xfId="0" applyNumberFormat="1" applyFont="1" applyFill="1" applyBorder="1" applyAlignment="1">
      <alignment horizontal="centerContinuous" vertical="center"/>
    </xf>
    <xf numFmtId="164" fontId="6" fillId="2" borderId="6" xfId="0" applyNumberFormat="1" applyFont="1" applyFill="1" applyBorder="1" applyAlignment="1">
      <alignment horizontal="centerContinuous" vertical="center"/>
    </xf>
    <xf numFmtId="164" fontId="0" fillId="2" borderId="6" xfId="0" applyNumberFormat="1" applyFont="1" applyFill="1" applyBorder="1" applyAlignment="1">
      <alignment horizontal="centerContinuous" vertical="center"/>
    </xf>
    <xf numFmtId="164" fontId="6" fillId="2" borderId="2" xfId="0" applyNumberFormat="1" applyFont="1" applyFill="1" applyBorder="1" applyAlignment="1">
      <alignment horizontal="centerContinuous" vertical="center"/>
    </xf>
    <xf numFmtId="0" fontId="0" fillId="2" borderId="6" xfId="0" applyFont="1" applyFill="1" applyBorder="1" applyAlignment="1">
      <alignment horizontal="centerContinuous" vertical="center"/>
    </xf>
    <xf numFmtId="165" fontId="0" fillId="2" borderId="6" xfId="0" applyNumberFormat="1" applyFont="1" applyFill="1" applyBorder="1" applyAlignment="1">
      <alignment horizontal="centerContinuous" vertical="center"/>
    </xf>
    <xf numFmtId="164" fontId="0" fillId="2" borderId="2" xfId="0" applyNumberFormat="1" applyFont="1" applyFill="1" applyBorder="1" applyAlignment="1">
      <alignment horizontal="centerContinuous" vertical="center"/>
    </xf>
    <xf numFmtId="165" fontId="0" fillId="2" borderId="16" xfId="0" applyNumberFormat="1" applyFont="1" applyFill="1" applyBorder="1" applyAlignment="1">
      <alignment horizontal="centerContinuous" vertical="center"/>
    </xf>
    <xf numFmtId="164" fontId="10" fillId="2" borderId="3" xfId="0" applyNumberFormat="1" applyFont="1" applyFill="1" applyBorder="1" applyAlignment="1">
      <alignment horizontal="centerContinuous" vertical="center"/>
    </xf>
    <xf numFmtId="0" fontId="5" fillId="0" borderId="0" xfId="0" applyFont="1" applyFill="1" applyAlignment="1">
      <alignment horizontal="centerContinuous" vertical="center"/>
    </xf>
    <xf numFmtId="166" fontId="0" fillId="2" borderId="6" xfId="0" applyNumberFormat="1" applyFont="1" applyFill="1" applyBorder="1" applyAlignment="1">
      <alignment horizontal="centerContinuous" vertical="center"/>
    </xf>
  </cellXfs>
  <cellStyles count="4">
    <cellStyle name="xl31" xfId="1"/>
    <cellStyle name="xl40" xfId="2"/>
    <cellStyle name="Обычный" xfId="0" builtinId="0"/>
    <cellStyle name="Обычн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2"/>
  <sheetViews>
    <sheetView tabSelected="1" view="pageBreakPreview" zoomScale="118" zoomScaleNormal="75" zoomScaleSheetLayoutView="118" workbookViewId="0">
      <selection activeCell="B17" sqref="B17"/>
    </sheetView>
  </sheetViews>
  <sheetFormatPr defaultRowHeight="12.75" x14ac:dyDescent="0.2"/>
  <cols>
    <col min="1" max="1" width="48.42578125" style="1" customWidth="1"/>
    <col min="2" max="2" width="25.5703125" style="1" customWidth="1"/>
    <col min="3" max="4" width="19.28515625" style="1" customWidth="1"/>
    <col min="5" max="5" width="1.7109375" style="1" customWidth="1"/>
    <col min="6" max="6" width="12.140625" style="1" bestFit="1" customWidth="1"/>
    <col min="7" max="16384" width="9.140625" style="1"/>
  </cols>
  <sheetData>
    <row r="1" spans="1:4" x14ac:dyDescent="0.2">
      <c r="A1" s="65"/>
      <c r="B1" s="66" t="s">
        <v>175</v>
      </c>
      <c r="C1" s="66"/>
      <c r="D1" s="4"/>
    </row>
    <row r="2" spans="1:4" x14ac:dyDescent="0.2">
      <c r="A2" s="65"/>
      <c r="B2" s="66" t="s">
        <v>50</v>
      </c>
      <c r="C2" s="66"/>
      <c r="D2" s="4"/>
    </row>
    <row r="3" spans="1:4" x14ac:dyDescent="0.2">
      <c r="A3" s="65"/>
      <c r="B3" s="67" t="s">
        <v>172</v>
      </c>
      <c r="C3" s="66"/>
      <c r="D3" s="4"/>
    </row>
    <row r="4" spans="1:4" x14ac:dyDescent="0.2">
      <c r="A4" s="65"/>
      <c r="B4" s="66"/>
      <c r="C4" s="66"/>
      <c r="D4" s="4"/>
    </row>
    <row r="5" spans="1:4" x14ac:dyDescent="0.2">
      <c r="A5" s="65"/>
      <c r="B5" s="66" t="s">
        <v>174</v>
      </c>
      <c r="C5" s="66"/>
      <c r="D5" s="4"/>
    </row>
    <row r="6" spans="1:4" x14ac:dyDescent="0.2">
      <c r="A6" s="65"/>
      <c r="B6" s="66" t="s">
        <v>50</v>
      </c>
      <c r="C6" s="66"/>
      <c r="D6" s="4"/>
    </row>
    <row r="7" spans="1:4" x14ac:dyDescent="0.2">
      <c r="A7" s="65"/>
      <c r="B7" s="67" t="s">
        <v>173</v>
      </c>
      <c r="C7" s="66"/>
      <c r="D7" s="4"/>
    </row>
    <row r="8" spans="1:4" x14ac:dyDescent="0.2">
      <c r="A8" s="65"/>
      <c r="B8" s="66"/>
      <c r="C8" s="66"/>
      <c r="D8" s="4"/>
    </row>
    <row r="9" spans="1:4" ht="34.5" customHeight="1" x14ac:dyDescent="0.2">
      <c r="A9" s="79" t="s">
        <v>100</v>
      </c>
      <c r="B9" s="79"/>
      <c r="C9" s="79"/>
      <c r="D9" s="13"/>
    </row>
    <row r="10" spans="1:4" ht="12" customHeight="1" x14ac:dyDescent="0.2">
      <c r="A10" s="62"/>
      <c r="B10" s="63"/>
      <c r="C10" s="64"/>
      <c r="D10" s="12"/>
    </row>
    <row r="11" spans="1:4" ht="57" customHeight="1" x14ac:dyDescent="0.2">
      <c r="A11" s="68" t="s">
        <v>24</v>
      </c>
      <c r="B11" s="68" t="s">
        <v>25</v>
      </c>
      <c r="C11" s="69" t="s">
        <v>171</v>
      </c>
      <c r="D11" s="14"/>
    </row>
    <row r="12" spans="1:4" x14ac:dyDescent="0.2">
      <c r="A12" s="5">
        <v>1</v>
      </c>
      <c r="B12" s="3">
        <v>2</v>
      </c>
      <c r="C12" s="3">
        <v>3</v>
      </c>
      <c r="D12" s="15"/>
    </row>
    <row r="13" spans="1:4" x14ac:dyDescent="0.2">
      <c r="A13" s="2"/>
      <c r="B13" s="2"/>
      <c r="C13" s="74"/>
      <c r="D13" s="16"/>
    </row>
    <row r="14" spans="1:4" ht="21" customHeight="1" x14ac:dyDescent="0.2">
      <c r="A14" s="6" t="s">
        <v>30</v>
      </c>
      <c r="B14" s="10" t="s">
        <v>11</v>
      </c>
      <c r="C14" s="80">
        <f>C16+C19+C27+C31+C42+C36+C46+C22+C39</f>
        <v>169066.39999999997</v>
      </c>
      <c r="D14" s="17"/>
    </row>
    <row r="15" spans="1:4" x14ac:dyDescent="0.2">
      <c r="A15" s="6"/>
      <c r="B15" s="10"/>
      <c r="C15" s="81"/>
      <c r="D15" s="18"/>
    </row>
    <row r="16" spans="1:4" ht="16.5" customHeight="1" x14ac:dyDescent="0.2">
      <c r="A16" s="7" t="s">
        <v>8</v>
      </c>
      <c r="B16" s="11" t="s">
        <v>12</v>
      </c>
      <c r="C16" s="81">
        <f>C17</f>
        <v>123491.5</v>
      </c>
      <c r="D16" s="18"/>
    </row>
    <row r="17" spans="1:6" ht="18" customHeight="1" x14ac:dyDescent="0.2">
      <c r="A17" s="8" t="s">
        <v>0</v>
      </c>
      <c r="B17" s="11" t="s">
        <v>13</v>
      </c>
      <c r="C17" s="81">
        <v>123491.5</v>
      </c>
      <c r="D17" s="18"/>
    </row>
    <row r="18" spans="1:6" ht="13.15" customHeight="1" x14ac:dyDescent="0.2">
      <c r="A18" s="8"/>
      <c r="B18" s="11"/>
      <c r="C18" s="81"/>
      <c r="D18" s="18"/>
    </row>
    <row r="19" spans="1:6" ht="44.25" customHeight="1" x14ac:dyDescent="0.2">
      <c r="A19" s="9" t="s">
        <v>3</v>
      </c>
      <c r="B19" s="11" t="s">
        <v>14</v>
      </c>
      <c r="C19" s="81">
        <f>C20</f>
        <v>18104.900000000001</v>
      </c>
      <c r="D19" s="18"/>
    </row>
    <row r="20" spans="1:6" ht="38.25" customHeight="1" x14ac:dyDescent="0.2">
      <c r="A20" s="8" t="s">
        <v>4</v>
      </c>
      <c r="B20" s="11" t="s">
        <v>15</v>
      </c>
      <c r="C20" s="81">
        <v>18104.900000000001</v>
      </c>
      <c r="D20" s="18"/>
    </row>
    <row r="21" spans="1:6" ht="13.5" customHeight="1" x14ac:dyDescent="0.2">
      <c r="A21" s="8"/>
      <c r="B21" s="11"/>
      <c r="C21" s="81"/>
      <c r="D21" s="18"/>
    </row>
    <row r="22" spans="1:6" ht="18" customHeight="1" x14ac:dyDescent="0.2">
      <c r="A22" s="9" t="s">
        <v>1</v>
      </c>
      <c r="B22" s="11" t="s">
        <v>16</v>
      </c>
      <c r="C22" s="81">
        <f>SUM(C23:C25)</f>
        <v>11784.3</v>
      </c>
      <c r="D22" s="18"/>
    </row>
    <row r="23" spans="1:6" ht="25.5" customHeight="1" x14ac:dyDescent="0.2">
      <c r="A23" s="8" t="s">
        <v>42</v>
      </c>
      <c r="B23" s="11" t="s">
        <v>43</v>
      </c>
      <c r="C23" s="81">
        <v>11708</v>
      </c>
      <c r="D23" s="18"/>
    </row>
    <row r="24" spans="1:6" ht="18" customHeight="1" x14ac:dyDescent="0.2">
      <c r="A24" s="8" t="s">
        <v>44</v>
      </c>
      <c r="B24" s="11" t="s">
        <v>45</v>
      </c>
      <c r="C24" s="81">
        <v>47.4</v>
      </c>
      <c r="D24" s="18"/>
    </row>
    <row r="25" spans="1:6" ht="27.75" customHeight="1" x14ac:dyDescent="0.2">
      <c r="A25" s="8" t="s">
        <v>46</v>
      </c>
      <c r="B25" s="11" t="s">
        <v>47</v>
      </c>
      <c r="C25" s="81">
        <v>28.9</v>
      </c>
      <c r="D25" s="18"/>
    </row>
    <row r="26" spans="1:6" ht="15" customHeight="1" x14ac:dyDescent="0.2">
      <c r="A26" s="8"/>
      <c r="B26" s="11"/>
      <c r="C26" s="81"/>
      <c r="D26" s="18"/>
    </row>
    <row r="27" spans="1:6" ht="16.5" customHeight="1" x14ac:dyDescent="0.2">
      <c r="A27" s="9" t="s">
        <v>28</v>
      </c>
      <c r="B27" s="11" t="s">
        <v>17</v>
      </c>
      <c r="C27" s="81">
        <f>C28+C29</f>
        <v>3138</v>
      </c>
      <c r="D27" s="18"/>
    </row>
    <row r="28" spans="1:6" ht="45.75" customHeight="1" x14ac:dyDescent="0.2">
      <c r="A28" s="8" t="s">
        <v>48</v>
      </c>
      <c r="B28" s="11" t="s">
        <v>49</v>
      </c>
      <c r="C28" s="81">
        <v>2808</v>
      </c>
      <c r="D28" s="18"/>
      <c r="F28" s="48"/>
    </row>
    <row r="29" spans="1:6" ht="49.5" customHeight="1" x14ac:dyDescent="0.2">
      <c r="A29" s="8" t="s">
        <v>7</v>
      </c>
      <c r="B29" s="11" t="s">
        <v>18</v>
      </c>
      <c r="C29" s="81">
        <v>330</v>
      </c>
      <c r="D29" s="18"/>
    </row>
    <row r="30" spans="1:6" ht="15.75" customHeight="1" x14ac:dyDescent="0.2">
      <c r="A30" s="8"/>
      <c r="B30" s="11"/>
      <c r="C30" s="81"/>
      <c r="D30" s="18"/>
    </row>
    <row r="31" spans="1:6" ht="54.75" customHeight="1" x14ac:dyDescent="0.2">
      <c r="A31" s="7" t="s">
        <v>74</v>
      </c>
      <c r="B31" s="11" t="s">
        <v>75</v>
      </c>
      <c r="C31" s="81">
        <f>C32+C33+C34</f>
        <v>9420</v>
      </c>
      <c r="D31" s="18"/>
    </row>
    <row r="32" spans="1:6" ht="96" customHeight="1" x14ac:dyDescent="0.2">
      <c r="A32" s="8" t="s">
        <v>76</v>
      </c>
      <c r="B32" s="11" t="s">
        <v>77</v>
      </c>
      <c r="C32" s="81">
        <v>4696</v>
      </c>
      <c r="D32" s="18"/>
    </row>
    <row r="33" spans="1:5" ht="31.5" customHeight="1" x14ac:dyDescent="0.2">
      <c r="A33" s="8" t="s">
        <v>78</v>
      </c>
      <c r="B33" s="11" t="s">
        <v>79</v>
      </c>
      <c r="C33" s="81">
        <v>24</v>
      </c>
      <c r="D33" s="18"/>
    </row>
    <row r="34" spans="1:5" ht="102.75" customHeight="1" x14ac:dyDescent="0.2">
      <c r="A34" s="8" t="s">
        <v>80</v>
      </c>
      <c r="B34" s="11" t="s">
        <v>81</v>
      </c>
      <c r="C34" s="81">
        <v>4700</v>
      </c>
      <c r="D34" s="18"/>
    </row>
    <row r="35" spans="1:5" ht="15.75" customHeight="1" x14ac:dyDescent="0.2">
      <c r="A35" s="8"/>
      <c r="B35" s="11"/>
      <c r="C35" s="81"/>
      <c r="D35" s="18"/>
    </row>
    <row r="36" spans="1:5" ht="32.25" customHeight="1" x14ac:dyDescent="0.2">
      <c r="A36" s="9" t="s">
        <v>9</v>
      </c>
      <c r="B36" s="11" t="s">
        <v>19</v>
      </c>
      <c r="C36" s="81">
        <f>C37</f>
        <v>1191</v>
      </c>
      <c r="D36" s="18"/>
    </row>
    <row r="37" spans="1:5" ht="28.5" customHeight="1" x14ac:dyDescent="0.2">
      <c r="A37" s="8" t="s">
        <v>2</v>
      </c>
      <c r="B37" s="11" t="s">
        <v>20</v>
      </c>
      <c r="C37" s="81">
        <v>1191</v>
      </c>
      <c r="D37" s="18"/>
    </row>
    <row r="38" spans="1:5" ht="15.75" customHeight="1" x14ac:dyDescent="0.2">
      <c r="A38" s="8"/>
      <c r="B38" s="11"/>
      <c r="C38" s="81"/>
      <c r="D38" s="18"/>
    </row>
    <row r="39" spans="1:5" ht="39" customHeight="1" x14ac:dyDescent="0.2">
      <c r="A39" s="9" t="s">
        <v>146</v>
      </c>
      <c r="B39" s="11" t="s">
        <v>147</v>
      </c>
      <c r="C39" s="81">
        <v>9</v>
      </c>
      <c r="D39" s="70"/>
      <c r="E39" s="18"/>
    </row>
    <row r="40" spans="1:5" s="51" customFormat="1" ht="33" customHeight="1" x14ac:dyDescent="0.2">
      <c r="A40" s="8" t="s">
        <v>148</v>
      </c>
      <c r="B40" s="11" t="s">
        <v>149</v>
      </c>
      <c r="C40" s="81">
        <v>9</v>
      </c>
      <c r="D40" s="70"/>
      <c r="E40" s="18"/>
    </row>
    <row r="41" spans="1:5" ht="15.75" customHeight="1" x14ac:dyDescent="0.2">
      <c r="A41" s="8"/>
      <c r="B41" s="11"/>
      <c r="C41" s="81"/>
      <c r="D41" s="18"/>
    </row>
    <row r="42" spans="1:5" ht="32.25" customHeight="1" x14ac:dyDescent="0.2">
      <c r="A42" s="9" t="s">
        <v>10</v>
      </c>
      <c r="B42" s="11" t="s">
        <v>21</v>
      </c>
      <c r="C42" s="81">
        <f>C43+C44</f>
        <v>446.3</v>
      </c>
      <c r="D42" s="18"/>
    </row>
    <row r="43" spans="1:5" ht="82.9" hidden="1" customHeight="1" x14ac:dyDescent="0.2">
      <c r="A43" s="8" t="s">
        <v>37</v>
      </c>
      <c r="B43" s="11" t="s">
        <v>38</v>
      </c>
      <c r="C43" s="81"/>
      <c r="D43" s="18"/>
    </row>
    <row r="44" spans="1:5" ht="42.75" customHeight="1" x14ac:dyDescent="0.2">
      <c r="A44" s="8" t="s">
        <v>36</v>
      </c>
      <c r="B44" s="11" t="s">
        <v>27</v>
      </c>
      <c r="C44" s="81">
        <v>446.3</v>
      </c>
      <c r="D44" s="18"/>
    </row>
    <row r="45" spans="1:5" ht="13.5" customHeight="1" x14ac:dyDescent="0.2">
      <c r="A45" s="8"/>
      <c r="B45" s="11"/>
      <c r="C45" s="81"/>
      <c r="D45" s="18"/>
    </row>
    <row r="46" spans="1:5" ht="33.75" customHeight="1" x14ac:dyDescent="0.2">
      <c r="A46" s="9" t="s">
        <v>5</v>
      </c>
      <c r="B46" s="11" t="s">
        <v>22</v>
      </c>
      <c r="C46" s="81">
        <f>C47+C48+C49</f>
        <v>1481.4</v>
      </c>
      <c r="D46" s="18"/>
    </row>
    <row r="47" spans="1:5" ht="42" customHeight="1" x14ac:dyDescent="0.2">
      <c r="A47" s="55" t="s">
        <v>107</v>
      </c>
      <c r="B47" s="11" t="s">
        <v>108</v>
      </c>
      <c r="C47" s="81">
        <v>736</v>
      </c>
      <c r="D47" s="18"/>
    </row>
    <row r="48" spans="1:5" ht="40.5" customHeight="1" x14ac:dyDescent="0.2">
      <c r="A48" s="55" t="s">
        <v>170</v>
      </c>
      <c r="B48" s="60" t="s">
        <v>169</v>
      </c>
      <c r="C48" s="81">
        <v>138</v>
      </c>
      <c r="D48" s="18"/>
    </row>
    <row r="49" spans="1:4" ht="80.25" customHeight="1" x14ac:dyDescent="0.2">
      <c r="A49" s="55" t="s">
        <v>112</v>
      </c>
      <c r="B49" s="75" t="s">
        <v>111</v>
      </c>
      <c r="C49" s="82">
        <v>607.4</v>
      </c>
      <c r="D49" s="18"/>
    </row>
    <row r="50" spans="1:4" ht="30.75" customHeight="1" x14ac:dyDescent="0.2">
      <c r="A50" s="36" t="s">
        <v>6</v>
      </c>
      <c r="B50" s="22" t="s">
        <v>23</v>
      </c>
      <c r="C50" s="83">
        <f>C52+C124+C126+C129</f>
        <v>1363580.9999999998</v>
      </c>
      <c r="D50" s="18"/>
    </row>
    <row r="51" spans="1:4" ht="11.45" customHeight="1" x14ac:dyDescent="0.2">
      <c r="A51" s="23"/>
      <c r="B51" s="24"/>
      <c r="C51" s="84"/>
      <c r="D51" s="18"/>
    </row>
    <row r="52" spans="1:4" ht="45" customHeight="1" x14ac:dyDescent="0.2">
      <c r="A52" s="25" t="s">
        <v>31</v>
      </c>
      <c r="B52" s="24" t="s">
        <v>29</v>
      </c>
      <c r="C52" s="85">
        <f>C53+C57+C94+C114</f>
        <v>1363682.2</v>
      </c>
      <c r="D52" s="18"/>
    </row>
    <row r="53" spans="1:4" ht="27.6" customHeight="1" x14ac:dyDescent="0.2">
      <c r="A53" s="26" t="s">
        <v>34</v>
      </c>
      <c r="B53" s="24" t="s">
        <v>40</v>
      </c>
      <c r="C53" s="86">
        <f t="shared" ref="C53" si="0">SUM(C54:C55)</f>
        <v>114460.7</v>
      </c>
      <c r="D53" s="18"/>
    </row>
    <row r="54" spans="1:4" s="21" customFormat="1" ht="31.5" customHeight="1" x14ac:dyDescent="0.2">
      <c r="A54" s="29" t="s">
        <v>52</v>
      </c>
      <c r="B54" s="28" t="s">
        <v>51</v>
      </c>
      <c r="C54" s="87">
        <v>110460.7</v>
      </c>
      <c r="D54" s="19"/>
    </row>
    <row r="55" spans="1:4" s="21" customFormat="1" ht="46.5" customHeight="1" x14ac:dyDescent="0.2">
      <c r="A55" s="53" t="s">
        <v>155</v>
      </c>
      <c r="B55" s="28" t="s">
        <v>156</v>
      </c>
      <c r="C55" s="84">
        <v>4000</v>
      </c>
      <c r="D55" s="19"/>
    </row>
    <row r="56" spans="1:4" s="21" customFormat="1" ht="10.9" customHeight="1" x14ac:dyDescent="0.2">
      <c r="A56" s="52"/>
      <c r="B56" s="28"/>
      <c r="C56" s="84"/>
      <c r="D56" s="19"/>
    </row>
    <row r="57" spans="1:4" s="21" customFormat="1" ht="31.5" customHeight="1" x14ac:dyDescent="0.2">
      <c r="A57" s="29" t="s">
        <v>33</v>
      </c>
      <c r="B57" s="28" t="s">
        <v>41</v>
      </c>
      <c r="C57" s="88">
        <f>C58+C59+C60+C61+C62+C63+C64+C65+C66+C67</f>
        <v>433859.7</v>
      </c>
      <c r="D57" s="19"/>
    </row>
    <row r="58" spans="1:4" s="21" customFormat="1" ht="90.75" customHeight="1" x14ac:dyDescent="0.2">
      <c r="A58" s="29" t="s">
        <v>59</v>
      </c>
      <c r="B58" s="28" t="s">
        <v>92</v>
      </c>
      <c r="C58" s="84">
        <v>4687.3</v>
      </c>
      <c r="D58" s="19"/>
    </row>
    <row r="59" spans="1:4" s="40" customFormat="1" ht="55.5" customHeight="1" x14ac:dyDescent="0.2">
      <c r="A59" s="39" t="s">
        <v>125</v>
      </c>
      <c r="B59" s="24" t="s">
        <v>53</v>
      </c>
      <c r="C59" s="84">
        <v>3468.5</v>
      </c>
      <c r="D59" s="19"/>
    </row>
    <row r="60" spans="1:4" s="40" customFormat="1" ht="67.5" customHeight="1" x14ac:dyDescent="0.2">
      <c r="A60" s="29" t="s">
        <v>119</v>
      </c>
      <c r="B60" s="24" t="s">
        <v>120</v>
      </c>
      <c r="C60" s="84">
        <v>2200</v>
      </c>
      <c r="D60" s="19"/>
    </row>
    <row r="61" spans="1:4" s="40" customFormat="1" ht="52.5" customHeight="1" x14ac:dyDescent="0.2">
      <c r="A61" s="45" t="s">
        <v>159</v>
      </c>
      <c r="B61" s="24" t="s">
        <v>166</v>
      </c>
      <c r="C61" s="89">
        <v>5982.4</v>
      </c>
      <c r="D61" s="19"/>
    </row>
    <row r="62" spans="1:4" s="40" customFormat="1" ht="42" customHeight="1" x14ac:dyDescent="0.2">
      <c r="A62" s="76" t="s">
        <v>126</v>
      </c>
      <c r="B62" s="24" t="s">
        <v>127</v>
      </c>
      <c r="C62" s="84">
        <v>1347</v>
      </c>
      <c r="D62" s="19"/>
    </row>
    <row r="63" spans="1:4" s="40" customFormat="1" ht="32.25" customHeight="1" x14ac:dyDescent="0.2">
      <c r="A63" s="39" t="s">
        <v>123</v>
      </c>
      <c r="B63" s="24" t="s">
        <v>124</v>
      </c>
      <c r="C63" s="84">
        <v>211.1</v>
      </c>
      <c r="D63" s="19"/>
    </row>
    <row r="64" spans="1:4" s="40" customFormat="1" ht="43.5" customHeight="1" x14ac:dyDescent="0.2">
      <c r="A64" s="39" t="s">
        <v>117</v>
      </c>
      <c r="B64" s="24" t="s">
        <v>118</v>
      </c>
      <c r="C64" s="84">
        <v>4925.5</v>
      </c>
      <c r="D64" s="19"/>
    </row>
    <row r="65" spans="1:4" s="40" customFormat="1" ht="27.75" customHeight="1" x14ac:dyDescent="0.2">
      <c r="A65" s="39" t="s">
        <v>121</v>
      </c>
      <c r="B65" s="24" t="s">
        <v>122</v>
      </c>
      <c r="C65" s="84">
        <v>1436.5</v>
      </c>
      <c r="D65" s="19"/>
    </row>
    <row r="66" spans="1:4" s="40" customFormat="1" ht="42.75" customHeight="1" x14ac:dyDescent="0.2">
      <c r="A66" s="29" t="s">
        <v>101</v>
      </c>
      <c r="B66" s="28" t="s">
        <v>113</v>
      </c>
      <c r="C66" s="84">
        <v>21205.9</v>
      </c>
      <c r="D66" s="19"/>
    </row>
    <row r="67" spans="1:4" s="21" customFormat="1" ht="28.5" customHeight="1" x14ac:dyDescent="0.2">
      <c r="A67" s="37" t="s">
        <v>54</v>
      </c>
      <c r="B67" s="28" t="s">
        <v>89</v>
      </c>
      <c r="C67" s="90">
        <f>SUM(C68:C93)</f>
        <v>388395.5</v>
      </c>
      <c r="D67" s="19"/>
    </row>
    <row r="68" spans="1:4" s="21" customFormat="1" ht="27.75" customHeight="1" x14ac:dyDescent="0.2">
      <c r="A68" s="29" t="s">
        <v>55</v>
      </c>
      <c r="B68" s="30"/>
      <c r="C68" s="87">
        <f>357101-617.4</f>
        <v>356483.6</v>
      </c>
      <c r="D68" s="19"/>
    </row>
    <row r="69" spans="1:4" s="21" customFormat="1" ht="106.5" customHeight="1" x14ac:dyDescent="0.2">
      <c r="A69" s="29" t="s">
        <v>56</v>
      </c>
      <c r="B69" s="28"/>
      <c r="C69" s="84">
        <v>28.1</v>
      </c>
      <c r="D69" s="19"/>
    </row>
    <row r="70" spans="1:4" s="21" customFormat="1" ht="42" customHeight="1" x14ac:dyDescent="0.2">
      <c r="A70" s="29" t="s">
        <v>57</v>
      </c>
      <c r="B70" s="28"/>
      <c r="C70" s="84">
        <v>1425.3</v>
      </c>
      <c r="D70" s="19"/>
    </row>
    <row r="71" spans="1:4" s="21" customFormat="1" ht="76.5" customHeight="1" x14ac:dyDescent="0.2">
      <c r="A71" s="27" t="s">
        <v>58</v>
      </c>
      <c r="B71" s="30"/>
      <c r="C71" s="84">
        <v>241.2</v>
      </c>
      <c r="D71" s="19"/>
    </row>
    <row r="72" spans="1:4" s="21" customFormat="1" ht="39.75" customHeight="1" x14ac:dyDescent="0.2">
      <c r="A72" s="29" t="s">
        <v>94</v>
      </c>
      <c r="B72" s="30"/>
      <c r="C72" s="84">
        <v>235.2</v>
      </c>
      <c r="D72" s="19"/>
    </row>
    <row r="73" spans="1:4" s="21" customFormat="1" ht="66" customHeight="1" x14ac:dyDescent="0.2">
      <c r="A73" s="29" t="s">
        <v>105</v>
      </c>
      <c r="B73" s="30"/>
      <c r="C73" s="84">
        <v>250</v>
      </c>
      <c r="D73" s="19"/>
    </row>
    <row r="74" spans="1:4" s="21" customFormat="1" ht="52.5" customHeight="1" x14ac:dyDescent="0.2">
      <c r="A74" s="29" t="s">
        <v>102</v>
      </c>
      <c r="B74" s="30"/>
      <c r="C74" s="91">
        <v>417.5</v>
      </c>
    </row>
    <row r="75" spans="1:4" s="40" customFormat="1" ht="53.25" customHeight="1" x14ac:dyDescent="0.2">
      <c r="A75" s="41" t="s">
        <v>129</v>
      </c>
      <c r="B75" s="30"/>
      <c r="C75" s="89">
        <v>2669.8</v>
      </c>
    </row>
    <row r="76" spans="1:4" s="40" customFormat="1" ht="78.75" customHeight="1" x14ac:dyDescent="0.2">
      <c r="A76" s="43" t="s">
        <v>130</v>
      </c>
      <c r="B76" s="30"/>
      <c r="C76" s="89">
        <v>2743.5</v>
      </c>
    </row>
    <row r="77" spans="1:4" s="40" customFormat="1" ht="63.75" customHeight="1" x14ac:dyDescent="0.2">
      <c r="A77" s="41" t="s">
        <v>131</v>
      </c>
      <c r="B77" s="30"/>
      <c r="C77" s="89">
        <v>1724.5</v>
      </c>
    </row>
    <row r="78" spans="1:4" s="40" customFormat="1" ht="27" customHeight="1" x14ac:dyDescent="0.2">
      <c r="A78" s="41" t="s">
        <v>132</v>
      </c>
      <c r="B78" s="30"/>
      <c r="C78" s="89">
        <v>7043.2</v>
      </c>
    </row>
    <row r="79" spans="1:4" s="40" customFormat="1" ht="25.5" customHeight="1" x14ac:dyDescent="0.2">
      <c r="A79" s="43" t="s">
        <v>134</v>
      </c>
      <c r="B79" s="30"/>
      <c r="C79" s="89">
        <v>300</v>
      </c>
    </row>
    <row r="80" spans="1:4" s="40" customFormat="1" ht="39" customHeight="1" x14ac:dyDescent="0.2">
      <c r="A80" s="41" t="s">
        <v>133</v>
      </c>
      <c r="B80" s="30"/>
      <c r="C80" s="89">
        <v>50</v>
      </c>
    </row>
    <row r="81" spans="1:4" s="40" customFormat="1" ht="53.25" customHeight="1" x14ac:dyDescent="0.2">
      <c r="A81" s="41" t="s">
        <v>135</v>
      </c>
      <c r="B81" s="30"/>
      <c r="C81" s="89">
        <v>970</v>
      </c>
    </row>
    <row r="82" spans="1:4" s="40" customFormat="1" ht="42.75" customHeight="1" x14ac:dyDescent="0.2">
      <c r="A82" s="44" t="s">
        <v>136</v>
      </c>
      <c r="B82" s="30"/>
      <c r="C82" s="89">
        <v>693</v>
      </c>
    </row>
    <row r="83" spans="1:4" s="40" customFormat="1" ht="39" customHeight="1" x14ac:dyDescent="0.2">
      <c r="A83" s="45" t="s">
        <v>137</v>
      </c>
      <c r="B83" s="30"/>
      <c r="C83" s="89">
        <v>500</v>
      </c>
    </row>
    <row r="84" spans="1:4" s="40" customFormat="1" ht="42.75" customHeight="1" x14ac:dyDescent="0.2">
      <c r="A84" s="46" t="s">
        <v>138</v>
      </c>
      <c r="B84" s="30"/>
      <c r="C84" s="89">
        <v>1690</v>
      </c>
    </row>
    <row r="85" spans="1:4" s="40" customFormat="1" ht="81.75" customHeight="1" x14ac:dyDescent="0.2">
      <c r="A85" s="45" t="s">
        <v>139</v>
      </c>
      <c r="B85" s="30"/>
      <c r="C85" s="89">
        <v>3670.9</v>
      </c>
    </row>
    <row r="86" spans="1:4" s="40" customFormat="1" ht="39.75" customHeight="1" x14ac:dyDescent="0.2">
      <c r="A86" s="45" t="s">
        <v>144</v>
      </c>
      <c r="B86" s="30"/>
      <c r="C86" s="89">
        <v>944.1</v>
      </c>
    </row>
    <row r="87" spans="1:4" s="40" customFormat="1" ht="79.5" customHeight="1" x14ac:dyDescent="0.2">
      <c r="A87" s="45" t="s">
        <v>145</v>
      </c>
      <c r="B87" s="30"/>
      <c r="C87" s="89">
        <v>3076.3</v>
      </c>
    </row>
    <row r="88" spans="1:4" s="40" customFormat="1" ht="39.75" customHeight="1" x14ac:dyDescent="0.2">
      <c r="A88" s="45" t="s">
        <v>150</v>
      </c>
      <c r="B88" s="30"/>
      <c r="C88" s="89">
        <v>220.1</v>
      </c>
    </row>
    <row r="89" spans="1:4" s="40" customFormat="1" ht="67.5" customHeight="1" x14ac:dyDescent="0.2">
      <c r="A89" s="46" t="s">
        <v>151</v>
      </c>
      <c r="B89" s="30"/>
      <c r="C89" s="89">
        <v>517.4</v>
      </c>
    </row>
    <row r="90" spans="1:4" s="40" customFormat="1" ht="27.75" customHeight="1" x14ac:dyDescent="0.2">
      <c r="A90" s="45" t="s">
        <v>154</v>
      </c>
      <c r="B90" s="30"/>
      <c r="C90" s="89">
        <v>311.89999999999998</v>
      </c>
    </row>
    <row r="91" spans="1:4" s="40" customFormat="1" ht="40.5" customHeight="1" x14ac:dyDescent="0.2">
      <c r="A91" s="46" t="s">
        <v>157</v>
      </c>
      <c r="B91" s="30"/>
      <c r="C91" s="89">
        <v>184.5</v>
      </c>
    </row>
    <row r="92" spans="1:4" s="40" customFormat="1" ht="56.25" customHeight="1" x14ac:dyDescent="0.2">
      <c r="A92" s="45" t="s">
        <v>158</v>
      </c>
      <c r="B92" s="30"/>
      <c r="C92" s="89">
        <v>1327.5</v>
      </c>
    </row>
    <row r="93" spans="1:4" s="40" customFormat="1" ht="91.5" customHeight="1" x14ac:dyDescent="0.2">
      <c r="A93" s="61" t="s">
        <v>168</v>
      </c>
      <c r="B93" s="30"/>
      <c r="C93" s="89">
        <v>677.9</v>
      </c>
    </row>
    <row r="94" spans="1:4" s="21" customFormat="1" ht="25.5" x14ac:dyDescent="0.2">
      <c r="A94" s="34" t="s">
        <v>35</v>
      </c>
      <c r="B94" s="28" t="s">
        <v>39</v>
      </c>
      <c r="C94" s="88">
        <f>C95+C104+C105+C106+C107+C109+C110</f>
        <v>597428</v>
      </c>
    </row>
    <row r="95" spans="1:4" s="21" customFormat="1" ht="42" customHeight="1" x14ac:dyDescent="0.2">
      <c r="A95" s="29" t="s">
        <v>72</v>
      </c>
      <c r="B95" s="28" t="s">
        <v>88</v>
      </c>
      <c r="C95" s="90">
        <f>SUM(C96:C103)</f>
        <v>58657.5</v>
      </c>
      <c r="D95" s="71"/>
    </row>
    <row r="96" spans="1:4" s="21" customFormat="1" ht="64.5" customHeight="1" x14ac:dyDescent="0.2">
      <c r="A96" s="29" t="s">
        <v>73</v>
      </c>
      <c r="B96" s="28"/>
      <c r="C96" s="91">
        <v>4141.8</v>
      </c>
    </row>
    <row r="97" spans="1:4" s="21" customFormat="1" ht="40.5" customHeight="1" x14ac:dyDescent="0.2">
      <c r="A97" s="56" t="s">
        <v>62</v>
      </c>
      <c r="B97" s="28"/>
      <c r="C97" s="91">
        <v>366.7</v>
      </c>
    </row>
    <row r="98" spans="1:4" s="21" customFormat="1" ht="39" customHeight="1" x14ac:dyDescent="0.2">
      <c r="A98" s="29" t="s">
        <v>63</v>
      </c>
      <c r="B98" s="28"/>
      <c r="C98" s="97">
        <v>875</v>
      </c>
    </row>
    <row r="99" spans="1:4" s="21" customFormat="1" ht="77.25" customHeight="1" x14ac:dyDescent="0.2">
      <c r="A99" s="29" t="s">
        <v>64</v>
      </c>
      <c r="B99" s="28"/>
      <c r="C99" s="97">
        <v>20</v>
      </c>
    </row>
    <row r="100" spans="1:4" s="21" customFormat="1" ht="42.75" customHeight="1" x14ac:dyDescent="0.2">
      <c r="A100" s="29" t="s">
        <v>65</v>
      </c>
      <c r="B100" s="28"/>
      <c r="C100" s="97">
        <v>25</v>
      </c>
    </row>
    <row r="101" spans="1:4" s="21" customFormat="1" ht="51" customHeight="1" x14ac:dyDescent="0.2">
      <c r="A101" s="29" t="s">
        <v>116</v>
      </c>
      <c r="B101" s="28"/>
      <c r="C101" s="91">
        <v>3987.6</v>
      </c>
    </row>
    <row r="102" spans="1:4" s="21" customFormat="1" ht="93.75" customHeight="1" x14ac:dyDescent="0.2">
      <c r="A102" s="29" t="s">
        <v>167</v>
      </c>
      <c r="B102" s="30"/>
      <c r="C102" s="92">
        <v>49075.5</v>
      </c>
    </row>
    <row r="103" spans="1:4" s="21" customFormat="1" ht="53.25" customHeight="1" x14ac:dyDescent="0.2">
      <c r="A103" s="29" t="s">
        <v>106</v>
      </c>
      <c r="B103" s="33"/>
      <c r="C103" s="91">
        <v>165.9</v>
      </c>
    </row>
    <row r="104" spans="1:4" s="21" customFormat="1" ht="80.25" customHeight="1" x14ac:dyDescent="0.2">
      <c r="A104" s="52" t="s">
        <v>103</v>
      </c>
      <c r="B104" s="35" t="s">
        <v>67</v>
      </c>
      <c r="C104" s="91">
        <v>7197.8</v>
      </c>
    </row>
    <row r="105" spans="1:4" s="21" customFormat="1" ht="65.25" customHeight="1" x14ac:dyDescent="0.2">
      <c r="A105" s="29" t="s">
        <v>71</v>
      </c>
      <c r="B105" s="28" t="s">
        <v>66</v>
      </c>
      <c r="C105" s="89">
        <v>2424.6</v>
      </c>
      <c r="D105" s="71"/>
    </row>
    <row r="106" spans="1:4" s="21" customFormat="1" ht="38.25" x14ac:dyDescent="0.2">
      <c r="A106" s="29" t="s">
        <v>60</v>
      </c>
      <c r="B106" s="28" t="s">
        <v>61</v>
      </c>
      <c r="C106" s="92">
        <v>2715.7</v>
      </c>
    </row>
    <row r="107" spans="1:4" s="21" customFormat="1" ht="63.75" x14ac:dyDescent="0.2">
      <c r="A107" s="29" t="s">
        <v>70</v>
      </c>
      <c r="B107" s="31" t="s">
        <v>68</v>
      </c>
      <c r="C107" s="91">
        <v>6.7</v>
      </c>
    </row>
    <row r="108" spans="1:4" s="21" customFormat="1" ht="30.75" hidden="1" customHeight="1" x14ac:dyDescent="0.2">
      <c r="A108" s="29" t="s">
        <v>140</v>
      </c>
      <c r="B108" s="31" t="s">
        <v>141</v>
      </c>
      <c r="C108" s="91">
        <f>445.8-445.8</f>
        <v>0</v>
      </c>
    </row>
    <row r="109" spans="1:4" s="21" customFormat="1" ht="30" customHeight="1" x14ac:dyDescent="0.2">
      <c r="A109" s="29" t="s">
        <v>69</v>
      </c>
      <c r="B109" s="32" t="s">
        <v>99</v>
      </c>
      <c r="C109" s="91">
        <v>5134.8999999999996</v>
      </c>
    </row>
    <row r="110" spans="1:4" s="21" customFormat="1" ht="30" customHeight="1" x14ac:dyDescent="0.2">
      <c r="A110" s="29" t="s">
        <v>91</v>
      </c>
      <c r="B110" s="42" t="s">
        <v>90</v>
      </c>
      <c r="C110" s="88">
        <f>C111+C112+C113</f>
        <v>521290.80000000005</v>
      </c>
    </row>
    <row r="111" spans="1:4" s="21" customFormat="1" ht="30.75" customHeight="1" x14ac:dyDescent="0.2">
      <c r="A111" s="29" t="s">
        <v>82</v>
      </c>
      <c r="B111" s="31"/>
      <c r="C111" s="92">
        <v>506923</v>
      </c>
    </row>
    <row r="112" spans="1:4" s="40" customFormat="1" ht="67.5" customHeight="1" x14ac:dyDescent="0.2">
      <c r="A112" s="57" t="s">
        <v>93</v>
      </c>
      <c r="B112" s="31"/>
      <c r="C112" s="93">
        <v>3875.4</v>
      </c>
    </row>
    <row r="113" spans="1:4" s="40" customFormat="1" ht="56.25" customHeight="1" x14ac:dyDescent="0.2">
      <c r="A113" s="53" t="s">
        <v>160</v>
      </c>
      <c r="B113" s="31"/>
      <c r="C113" s="89">
        <v>10492.4</v>
      </c>
    </row>
    <row r="114" spans="1:4" s="21" customFormat="1" x14ac:dyDescent="0.2">
      <c r="A114" s="27" t="s">
        <v>26</v>
      </c>
      <c r="B114" s="32"/>
      <c r="C114" s="88">
        <f>C115+C116+C117</f>
        <v>217933.80000000002</v>
      </c>
    </row>
    <row r="115" spans="1:4" s="21" customFormat="1" ht="63.75" x14ac:dyDescent="0.2">
      <c r="A115" s="29" t="s">
        <v>84</v>
      </c>
      <c r="B115" s="30" t="s">
        <v>86</v>
      </c>
      <c r="C115" s="92">
        <f>33014+240</f>
        <v>33254</v>
      </c>
    </row>
    <row r="116" spans="1:4" s="21" customFormat="1" ht="106.5" customHeight="1" x14ac:dyDescent="0.2">
      <c r="A116" s="47" t="s">
        <v>142</v>
      </c>
      <c r="B116" s="30" t="s">
        <v>143</v>
      </c>
      <c r="C116" s="90">
        <f>36655.6+121023.6</f>
        <v>157679.20000000001</v>
      </c>
      <c r="D116" s="71"/>
    </row>
    <row r="117" spans="1:4" s="21" customFormat="1" ht="25.5" x14ac:dyDescent="0.2">
      <c r="A117" s="52" t="s">
        <v>85</v>
      </c>
      <c r="B117" s="30" t="s">
        <v>87</v>
      </c>
      <c r="C117" s="90">
        <f>C118+C119+C120+C121+C122+C123</f>
        <v>27000.6</v>
      </c>
      <c r="D117" s="71"/>
    </row>
    <row r="118" spans="1:4" s="21" customFormat="1" ht="51" x14ac:dyDescent="0.2">
      <c r="A118" s="29" t="s">
        <v>83</v>
      </c>
      <c r="B118" s="30"/>
      <c r="C118" s="91">
        <v>0.5</v>
      </c>
    </row>
    <row r="119" spans="1:4" s="21" customFormat="1" ht="38.25" x14ac:dyDescent="0.2">
      <c r="A119" s="27" t="s">
        <v>104</v>
      </c>
      <c r="B119" s="28"/>
      <c r="C119" s="97">
        <v>673</v>
      </c>
    </row>
    <row r="120" spans="1:4" s="40" customFormat="1" ht="30" customHeight="1" x14ac:dyDescent="0.2">
      <c r="A120" s="39" t="s">
        <v>128</v>
      </c>
      <c r="B120" s="28"/>
      <c r="C120" s="89">
        <v>17428</v>
      </c>
    </row>
    <row r="121" spans="1:4" s="40" customFormat="1" ht="69" customHeight="1" x14ac:dyDescent="0.2">
      <c r="A121" s="39" t="s">
        <v>165</v>
      </c>
      <c r="B121" s="28"/>
      <c r="C121" s="93">
        <v>860</v>
      </c>
    </row>
    <row r="122" spans="1:4" s="40" customFormat="1" ht="43.5" customHeight="1" x14ac:dyDescent="0.2">
      <c r="A122" s="39" t="s">
        <v>152</v>
      </c>
      <c r="B122" s="28"/>
      <c r="C122" s="89">
        <v>6053.5</v>
      </c>
      <c r="D122" s="72"/>
    </row>
    <row r="123" spans="1:4" s="40" customFormat="1" ht="90.75" customHeight="1" x14ac:dyDescent="0.2">
      <c r="A123" s="39" t="s">
        <v>153</v>
      </c>
      <c r="B123" s="28"/>
      <c r="C123" s="89">
        <v>1985.6</v>
      </c>
    </row>
    <row r="124" spans="1:4" s="40" customFormat="1" ht="24" customHeight="1" x14ac:dyDescent="0.2">
      <c r="A124" s="54" t="s">
        <v>161</v>
      </c>
      <c r="B124" s="20" t="s">
        <v>162</v>
      </c>
      <c r="C124" s="88">
        <f>C125</f>
        <v>400</v>
      </c>
    </row>
    <row r="125" spans="1:4" s="40" customFormat="1" ht="27.75" customHeight="1" x14ac:dyDescent="0.2">
      <c r="A125" s="39" t="s">
        <v>163</v>
      </c>
      <c r="B125" s="20" t="s">
        <v>164</v>
      </c>
      <c r="C125" s="89">
        <v>400</v>
      </c>
    </row>
    <row r="126" spans="1:4" s="21" customFormat="1" ht="63.75" x14ac:dyDescent="0.2">
      <c r="A126" s="58" t="s">
        <v>114</v>
      </c>
      <c r="B126" s="30" t="s">
        <v>95</v>
      </c>
      <c r="C126" s="91">
        <f>C127</f>
        <v>327.39999999999998</v>
      </c>
    </row>
    <row r="127" spans="1:4" s="21" customFormat="1" ht="89.25" x14ac:dyDescent="0.2">
      <c r="A127" s="59" t="s">
        <v>115</v>
      </c>
      <c r="B127" s="30" t="s">
        <v>109</v>
      </c>
      <c r="C127" s="92">
        <v>327.39999999999998</v>
      </c>
    </row>
    <row r="128" spans="1:4" s="21" customFormat="1" x14ac:dyDescent="0.2">
      <c r="A128" s="27"/>
      <c r="B128" s="30"/>
      <c r="C128" s="91"/>
    </row>
    <row r="129" spans="1:3" s="21" customFormat="1" ht="54.75" customHeight="1" x14ac:dyDescent="0.2">
      <c r="A129" s="38" t="s">
        <v>96</v>
      </c>
      <c r="B129" s="30" t="s">
        <v>97</v>
      </c>
      <c r="C129" s="91">
        <f>C130</f>
        <v>-828.6</v>
      </c>
    </row>
    <row r="130" spans="1:3" s="40" customFormat="1" ht="51" x14ac:dyDescent="0.2">
      <c r="A130" s="49" t="s">
        <v>98</v>
      </c>
      <c r="B130" s="50" t="s">
        <v>110</v>
      </c>
      <c r="C130" s="94">
        <v>-828.6</v>
      </c>
    </row>
    <row r="131" spans="1:3" s="21" customFormat="1" x14ac:dyDescent="0.2">
      <c r="A131" s="77" t="s">
        <v>32</v>
      </c>
      <c r="B131" s="78"/>
      <c r="C131" s="95">
        <f>C14+C50</f>
        <v>1532647.3999999997</v>
      </c>
    </row>
    <row r="132" spans="1:3" x14ac:dyDescent="0.2">
      <c r="B132" s="73"/>
      <c r="C132" s="96"/>
    </row>
  </sheetData>
  <mergeCells count="1">
    <mergeCell ref="A9:C9"/>
  </mergeCells>
  <phoneticPr fontId="0" type="noConversion"/>
  <pageMargins left="1.1811023622047245" right="0.39370078740157483" top="0.74803149606299213" bottom="0.74803149606299213" header="0.51181102362204722" footer="0.51181102362204722"/>
  <pageSetup paperSize="9" scale="90" firstPageNumber="44" fitToWidth="0" fitToHeight="6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 2020</vt:lpstr>
      <vt:lpstr>'доходы 2020'!Заголовки_для_печати</vt:lpstr>
      <vt:lpstr>'доходы 2020'!Область_печати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Пунягов</dc:creator>
  <cp:lastModifiedBy>12 бюдж</cp:lastModifiedBy>
  <cp:lastPrinted>2020-12-03T12:07:10Z</cp:lastPrinted>
  <dcterms:created xsi:type="dcterms:W3CDTF">2004-09-13T07:20:24Z</dcterms:created>
  <dcterms:modified xsi:type="dcterms:W3CDTF">2020-12-14T05:24:18Z</dcterms:modified>
</cp:coreProperties>
</file>