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28800" windowHeight="10485"/>
  </bookViews>
  <sheets>
    <sheet name="доходы 2025" sheetId="1" r:id="rId1"/>
  </sheets>
  <definedNames>
    <definedName name="_xlnm.Print_Titles" localSheetId="0">'доходы 2025'!$7:$8</definedName>
    <definedName name="_xlnm.Print_Area" localSheetId="0">'доходы 2025'!$A$1:$C$122</definedName>
  </definedNames>
  <calcPr calcId="152511"/>
</workbook>
</file>

<file path=xl/calcChain.xml><?xml version="1.0" encoding="utf-8"?>
<calcChain xmlns="http://schemas.openxmlformats.org/spreadsheetml/2006/main">
  <c r="C13" i="1" l="1"/>
  <c r="C16" i="1"/>
  <c r="C20" i="1"/>
  <c r="C25" i="1"/>
  <c r="C30" i="1"/>
  <c r="C35" i="1"/>
  <c r="C40" i="1"/>
  <c r="C43" i="1"/>
  <c r="C47" i="1"/>
  <c r="C51" i="1"/>
  <c r="C58" i="1"/>
  <c r="C65" i="1"/>
  <c r="C80" i="1"/>
  <c r="C69" i="1" s="1"/>
  <c r="C86" i="1"/>
  <c r="C101" i="1"/>
  <c r="C105" i="1"/>
  <c r="C104" i="1" s="1"/>
  <c r="C113" i="1"/>
  <c r="C115" i="1"/>
  <c r="C118" i="1"/>
  <c r="C11" i="1" l="1"/>
  <c r="C85" i="1"/>
  <c r="C64" i="1" s="1"/>
  <c r="C62" i="1" s="1"/>
  <c r="C122" i="1" l="1"/>
</calcChain>
</file>

<file path=xl/sharedStrings.xml><?xml version="1.0" encoding="utf-8"?>
<sst xmlns="http://schemas.openxmlformats.org/spreadsheetml/2006/main" count="180" uniqueCount="179">
  <si>
    <t>Налог на доходы физических лиц</t>
  </si>
  <si>
    <t>НАЛОГИ НА СОВОКУПНЫЙ ДОХОД</t>
  </si>
  <si>
    <t>Плата за негативное воздействие на окружающую среду</t>
  </si>
  <si>
    <t>НАЛОГИ НА ТОВАРЫ (РАБОТЫ, УСЛУГИ), РЕАЛИЗУЕМЫЕ НА ТЕРРИТОРИИ РОССИЙСКОЙ ФЕДЕРАЦИИ</t>
  </si>
  <si>
    <t>Акцизы по подакцизным товарам (продукции), производимым на территории Российской Федерации</t>
  </si>
  <si>
    <t>ШТРАФЫ, САНКЦИИ, ВОЗМЕЩЕНИЕ УЩЕРБА</t>
  </si>
  <si>
    <t>БЕЗВОЗМЕЗДНЫЕ ПОСТУПЛЕНИЯ</t>
  </si>
  <si>
    <t>Государственная пошлина за государственную регистрацию, а также за совершение прочих юридически значимых действий</t>
  </si>
  <si>
    <t>НАЛОГИ НА ПРИБЫЛЬ, ДОХОДЫ</t>
  </si>
  <si>
    <t>ПЛАТЕЖИ ПРИ ПОЛЬЗОВАНИИ ПРИРОДНЫМИ РЕСУРСАМИ</t>
  </si>
  <si>
    <t>ДОХОДЫ ОТ ПРОДАЖИ МАТЕРИАЛЬНЫХ И НЕМАТЕРИАЛЬНЫХ АКТИВОВ</t>
  </si>
  <si>
    <t>1 00 00000 00 0000 000</t>
  </si>
  <si>
    <t>1 01 00000 00 0000 000</t>
  </si>
  <si>
    <t>1 01 02000 01 0000 110</t>
  </si>
  <si>
    <t>1 03 00000 00 0000 000</t>
  </si>
  <si>
    <t>1 03 02000 01 0000 110</t>
  </si>
  <si>
    <t>1 05 00000 00 0000 000</t>
  </si>
  <si>
    <t>1 08 00000 00 0000 000</t>
  </si>
  <si>
    <t>1 08 07000 01 0000 110</t>
  </si>
  <si>
    <t>1 12 00000 00 0000 000</t>
  </si>
  <si>
    <t>1 12 01000 01 0000 120</t>
  </si>
  <si>
    <t>1 14 00000 00 0000 000</t>
  </si>
  <si>
    <t>1 16 00000 00 0000 000</t>
  </si>
  <si>
    <t>2 00 00000 00 0000 000</t>
  </si>
  <si>
    <t>Наименование доходов</t>
  </si>
  <si>
    <t>Код бюджетной классификации Российской Федерации</t>
  </si>
  <si>
    <t xml:space="preserve">Иные межбюджетные трансферты </t>
  </si>
  <si>
    <t>1 14 06000 00 0000 430</t>
  </si>
  <si>
    <t>ГОСУДАРСТВЕННАЯ ПОШЛИНА</t>
  </si>
  <si>
    <t>2 02 00000 00 0000 000</t>
  </si>
  <si>
    <t>НАЛОГОВЫЕ И НЕНАЛОГОВЫЕ ДОХОДЫ</t>
  </si>
  <si>
    <t>БЕЗВОЗМЕЗДНЫЕ ПОСТУПЛЕНИЯ ОТ ДРУГИХ БЮДЖЕТОВ БЮДЖЕТНОЙ СИСТЕМЫ РОССИЙСКОЙ ФЕДЕРАЦИИ</t>
  </si>
  <si>
    <t>Всего доходов</t>
  </si>
  <si>
    <t>Субсидии бюджетам бюджетной системы Российской Федерации (межбюджетные субсидии)</t>
  </si>
  <si>
    <t>Дотации бюджетам бюджетной системы Российской Федерации</t>
  </si>
  <si>
    <t>Субвенции бюджетам бюджетной системы Российской Федерации</t>
  </si>
  <si>
    <t>Доходы от продажи земельных участков, находящихся в государственной и муниципальной собственности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</si>
  <si>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</si>
  <si>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1 14 02000 00 0000 000</t>
  </si>
  <si>
    <t>2 02 30000 00 0000 150</t>
  </si>
  <si>
    <t>2 02 10000 00 0000 150</t>
  </si>
  <si>
    <t>2 02 20000 00 0000 150</t>
  </si>
  <si>
    <t>Единый сельскохозяйственный налог</t>
  </si>
  <si>
    <t>1 05 03000 01 0000 110</t>
  </si>
  <si>
    <t>Налог, взимаемый в связи с применением патентной системы налогообложения</t>
  </si>
  <si>
    <t>Государственная пошлина по делам, рассматриваемым в судах общей юрисдикции, мировыми судьями</t>
  </si>
  <si>
    <t>1 08 03000 01 0000 110</t>
  </si>
  <si>
    <t>ДОХОДЫ ОТ ИСПОЛЬЗОВАНИЯ ИМУЩЕСТВА, НАХОДЯЩЕГОСЯ В ГОСУДАРСТВЕННОЙ И МУНИЦИПАЛЬНОЙ СОБСТВЕННОСТИ</t>
  </si>
  <si>
    <t>1 11 00000 00 0000 000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</si>
  <si>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</si>
  <si>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1 11 05000 00 0000 120</t>
  </si>
  <si>
    <t>Платежи от государственных и муниципальных унитарных предприятий</t>
  </si>
  <si>
    <t>1 11 07000 00 0000 120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</si>
  <si>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</si>
  <si>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1 11 09000 00 0000 120</t>
  </si>
  <si>
    <t>из них: на обеспечение равной доступности услуг общественного транспорта для категорий граждан, установленных статьями 2 и 4 Федерального закона от 12 января 1995 года № 5-ФЗ "О ветеранах"</t>
  </si>
  <si>
    <t>2 18 00000 00 0000 000</t>
  </si>
  <si>
    <t>ВОЗВРАТ ОСТАТКОВ СУБСИДИЙ, СУБВЕНЦИЙ И ИНЫХ МЕЖБЮДЖЕТНЫХ ТРАНСФЕРТОВ, ИМЕЮЩИХ ЦЕЛЕВОЕ НАЗНАЧЕНИЕ, ПРОШЛЫХ ЛЕТ</t>
  </si>
  <si>
    <t>2 19 00000 00 0000 000</t>
  </si>
  <si>
    <t>Административные штрафы, установленные Кодексом РФ об административных правонарушениях</t>
  </si>
  <si>
    <t>2 18 00000 05 0000 150</t>
  </si>
  <si>
    <t>ДОХОДЫ БЮДЖЕТОВ БЮДЖЕТНОЙ СИСТЕМЫ РОССИЙСКОЙ ФЕДЕРАЦИИ ОТ ВОЗВРАТА  ОСТАТКОВ СУБСИДИЙ, СУБВЕНЦИЙ И ИНЫХ МЕЖБЮДЖЕТНЫХ ТРАНСФЕРТОВ, ИМЕЮЩИХ ЦЕЛЕВОЕ НАЗНАЧЕНИЕ, ПРОШЛЫХ ЛЕТ</t>
  </si>
  <si>
    <t>Доходы бюджетов муниципальных районов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</si>
  <si>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2 02 25576 05 0000 150</t>
  </si>
  <si>
    <t>ДОХОДЫ ОТ ОКАЗАНИЯ ПЛАТНЫХ УСЛУГ (РАБОТ) И КОМПЕНСАЦИИ ЗАТРАТ ГОСУДАРСТВА</t>
  </si>
  <si>
    <t>1 13 00000 00 0000 000</t>
  </si>
  <si>
    <t>ПРОЧИЕ БЕЗВОЗМЕЗДНЫЕ ПОСТУПЛЕНИЯ</t>
  </si>
  <si>
    <t>2 07 00000 00 0000 000</t>
  </si>
  <si>
    <t>Субвенции бюджетам муниципальных образований Архангельской области на осуществление государственных полномочий по выплате вознаграждений профессиональным опекунам</t>
  </si>
  <si>
    <t>Налог, взимаемый в связи с применением упрощенной системы налогообложения</t>
  </si>
  <si>
    <t>1 05 01000 00 0000 110</t>
  </si>
  <si>
    <t>ПРОЧИЕ НЕНАЛОГОВЫЕ ДОХОДЫ</t>
  </si>
  <si>
    <t>1 17 00000 00 0000 000</t>
  </si>
  <si>
    <t>2 02 40000 00 0000 150</t>
  </si>
  <si>
    <t>Субсидии на обеспечение условий для развития кадрового потенциала муниципальных образовательных организаций в Архангельской области</t>
  </si>
  <si>
    <t>Платежи, уплачиваемые в целях возмещения вреда</t>
  </si>
  <si>
    <t>1 16 11000 01 0000 140</t>
  </si>
  <si>
    <t>1 16 01000 01 0000 140</t>
  </si>
  <si>
    <t>Транспортный налог с физических лиц</t>
  </si>
  <si>
    <t>НАЛОГИ НА ИМУЩЕСТВО</t>
  </si>
  <si>
    <t>1 06 00000 00 0000 000</t>
  </si>
  <si>
    <t>1 06 04000 02 0000 110</t>
  </si>
  <si>
    <t>1 05 04000 02 0000 110</t>
  </si>
  <si>
    <t xml:space="preserve">Субсидии на доставку муки и лекарственных средств в районы Крайнего Севера и приравненные к ним местности с ограниченными сроками завоза грузов </t>
  </si>
  <si>
    <t>Земельный налог</t>
  </si>
  <si>
    <t>1 06 06000 00 0000 110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</si>
  <si>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</si>
  <si>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108 04020 01 0000 110</t>
  </si>
  <si>
    <t>Доходы, поступающие в порядке возмещения расходов, понесенных в связи с эксплуатацией имущества муниципальных округов</t>
  </si>
  <si>
    <t>1 13 02064 14 0000 130</t>
  </si>
  <si>
    <t>Налог на имущество физических лиц,     взимаемый по ставкам, применяемым к объектам налогообложения, расположенным в границах муниципальных округов</t>
  </si>
  <si>
    <t>1 06 01020 14 0000 110</t>
  </si>
  <si>
    <t>Прочие неналоговые доходы бюджетов муниципальных округов</t>
  </si>
  <si>
    <t>1 17 05040 14 0000 180</t>
  </si>
  <si>
    <t>Дотации бюджетам муниципальных округов на выравнивание бюджетной обеспеченности из бюджета субъекта Российской Федерации</t>
  </si>
  <si>
    <t>2 02 15001 14 0000 150</t>
  </si>
  <si>
    <t>Дотации бюджетам муниципальных округов на поддержку мер по обеспечению сбалансированности бюджетов</t>
  </si>
  <si>
    <t>2 02 15002 14 0000 150</t>
  </si>
  <si>
    <t>Прочие субсидии бюджетам муниципальных округов</t>
  </si>
  <si>
    <t>2 02 29999 14 0000 150</t>
  </si>
  <si>
    <t>Субсидии бюджетам муниципальных округов  на обеспечение питанием обучающихся по программам начального общего, основного общего, среднего общего образования в муниципальных общеобразовательных организациях, проживающих в интернате</t>
  </si>
  <si>
    <t>Субсидии бюджетам муниципальных округов на создание условий для обеспечения поселений и жителей городских округов услугами торговли</t>
  </si>
  <si>
    <t>Субвенции бюджетам муниципальных округов  на выполнение передаваемых полномочий субъектов Российской Федерации</t>
  </si>
  <si>
    <t>2 02 30024 14 0000 150</t>
  </si>
  <si>
    <t>Субвенции бюджетам муниципальных округов на осуществление государственных полномочий в сфере охраны труда</t>
  </si>
  <si>
    <t>Субвенции бюджетам муниципальных округов на осуществление государственных полномочий по регистрации и учету граждан, имеющих право на получение жилищных субсидий в связи с переселением из районов Крайнего Севера и приравненных к ним местностей</t>
  </si>
  <si>
    <t>Субвенции бюджетам муниципальных округов на осуществление государственных полномочий по формированию торгового реестра</t>
  </si>
  <si>
    <t>Субвенции бюджетам муниципальных округов на осуществление  государственных полномочий по  финансовому обеспечению оплаты стоимости   питания детей в организациях отдыха детей и их оздоровления с дневным пребыванием детей в каникулярное время</t>
  </si>
  <si>
    <t>Субвенции бюджетам муниципальных округов на возмещение расходов, связанных с реализацией мер социальной поддержки по предоставлению компенсации расходов на оплату жилых помещений, отопления и освещения педагогическим работникам образовательных организаций в сельских населенных пунктах, рабочих поселках (поселках городского типа)</t>
  </si>
  <si>
    <t>Субвенции бюджетам муниципальных округов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</si>
  <si>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2 02 30029 14 0000 150</t>
  </si>
  <si>
    <t>Субвенции бюджетам муниципальных округов на  предоставление 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</si>
  <si>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2 02 35082 14 0000 150</t>
  </si>
  <si>
    <t>Субвенции бюджетам муниципальных округов на осуществление первичного воинского учета органами местного самоуправления поселений, муниципальных и городских округов</t>
  </si>
  <si>
    <t>2 02 35118 14 0000 150</t>
  </si>
  <si>
    <t>Субвенции бюджетам муниципальных округов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</si>
  <si>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2 02 35120 14 0000 150</t>
  </si>
  <si>
    <t>Субвенции бюджетам муниципальных округов 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организаций, реализующих образовательные программы 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</si>
  <si>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2 02 35303 14 0000 150</t>
  </si>
  <si>
    <t>Единая субвенция бюджетам муниципальных округов</t>
  </si>
  <si>
    <t>2 02 39998 14 0000 150</t>
  </si>
  <si>
    <t>Прочие субвенции бюджетам муниципальных округов</t>
  </si>
  <si>
    <t>2 02 39999 14 0000 150</t>
  </si>
  <si>
    <t>Из них: субвенции бюджетам муниципальных округов на реализацию образовательных программ</t>
  </si>
  <si>
    <t>Прочие межбюджетные трансферты, передаваемые бюджетам муниципальных округов</t>
  </si>
  <si>
    <t>2 02 49999 14 0000 150</t>
  </si>
  <si>
    <t>Иные межбюджетные трансферты  бюджетам  муниципальных округов на развитие территориального общественного самоуправления в Архангельской области</t>
  </si>
  <si>
    <t>Иные межбюджетные трансферты  бюджетам муниципальных округов на частичное возмещение расходов по предоставлению мер социальной поддержки квалифицированных специалистов учреждений культуры и образовательных организаций (кроме педагогических работников), финансируемых из местных бюджетов, проживающих и работающих в сельских населенных пунктах, рабочих поселках (поселках городского типа)</t>
  </si>
  <si>
    <t>Туристический налог</t>
  </si>
  <si>
    <t>1 03 03000 01 0000 110</t>
  </si>
  <si>
    <t xml:space="preserve">Субвенции бюджетам муниципальных округов на осуществление государственных полномочий по организации и осуществлению деятельности по опеке и попечительству </t>
  </si>
  <si>
    <t>Субсидии бюджетам муниципальных округов на поддержку отрасли культуры (реализация мероприятий по модернизации библиотек в части комплектования книжных фондов муниципальных библиотек)</t>
  </si>
  <si>
    <t>2 02 25519 14 0000 150</t>
  </si>
  <si>
    <t>2 02 25576 14 0000 150</t>
  </si>
  <si>
    <t>Субвенции бюджетам муниципальных округов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</si>
  <si>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2 02 35179 14 0000 150</t>
  </si>
  <si>
    <t>Субсидии бюджетам муниципальных округов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</si>
  <si>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Иные межбюджетные трансферты бюджетам муниципальных округов  на организацию бесплатного горячего питания обучающихся, получающих  начальное общее образование в  государственных и муниципальных образовательных  организациях (муниципальные образовательные организации)</t>
  </si>
  <si>
    <t>Субсидии бюджетам муниципальных районов на реализацию мероприятий по обеспечению жильем молодых семей</t>
  </si>
  <si>
    <t>Субвенции бюджетам мунципальных округов Архангельской области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в общеобразовательных организациях муниципальных образований Архангельской области</t>
  </si>
  <si>
    <t xml:space="preserve"> 202 25348 14 0000 150</t>
  </si>
  <si>
    <t>Субсидии бюджетам муниципальных округов на модернизацию региональных и муниципальных библиотек</t>
  </si>
  <si>
    <t xml:space="preserve"> 202 25467 14 0000 150</t>
  </si>
  <si>
    <t>2 19 25304 14 0000 150</t>
  </si>
  <si>
    <t>2 19 60010 14 0000 150</t>
  </si>
  <si>
    <t>Возврат остатков субсидий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организациях, из бюджетов муниципальных округов</t>
  </si>
  <si>
    <t>Возврат остатков субсидий, субвенций и иных межбюджетных трансфертов, имеющих целевое назначение, прошлых лет из бюджетов муниципальных округов</t>
  </si>
  <si>
    <t xml:space="preserve">Иные межбюджетные трансферты на обеспечение мероприятий по организации предоставления дополнительных мер социальной поддержки семьям военнослужащих, сотрудников некоторых федеральных органов исполнительной власти и федеральных государственных органов,в которых федеральным законом предусмотрена военная служба, сотрудников органов внутренних дел Российской Федерации, принимающих (принимавших) участие в специальной военной операции, сотрудников уголовно-исполнительной системы Российской Федерации, выполняющих (выполнявших) возложенные на них задачи в период проведения специальной военной операции, лиц, заключивших контракт о пребывании в добровольческом формировании (о добровольном содействии в выполнении задач, возложенных на Вооруженные Силы Российской Федерации) для участия в указанной специальной военной операции, а также граждан, призванных на военную службу по мобилизации, в том числе погибших (умерших) при исполнении обязанностей военной службы (службы), в виде бесплатного горячего питания обучающихся по образовательным программам основного общего и среднего общего образования в муниципальных общеобразовательных организациях и бесплатного присмотра и ухода за детьми, посещающими муниципальные образовательные организации, реализующие программы дошкольного образования, в виде оплаты расходов образовательной организации, связанных с организацией питания и приобретением расходных материалов, используемых для обеспечения соблюдения воспитанниками режима дня и личной гигиены </t>
  </si>
  <si>
    <t>Субсидии бюджетам муниципальных округов на реализацию программ формирования современной городской среды</t>
  </si>
  <si>
    <t>2 02 25555 14 0000 150</t>
  </si>
  <si>
    <t>Прочие безвозмездные поступления в бюджеты муниципальных округов</t>
  </si>
  <si>
    <t>2 07 05030 14 0000 150</t>
  </si>
  <si>
    <t>Отчет об исполнении местного бюджета</t>
  </si>
  <si>
    <t>Субсидии бюджетам муниципальных округов на реализацию мероприятий по модернизации коммунальной инфраструктуры</t>
  </si>
  <si>
    <t xml:space="preserve"> 202 25154 14 0000 150</t>
  </si>
  <si>
    <t>202 25497 14 0000 150</t>
  </si>
  <si>
    <t xml:space="preserve">Субсидии бюджетам муниципальных округов на поддержку отрасли культуры(оказана государственная поддержка лучшим работникам сельских учреждений культуры) </t>
  </si>
  <si>
    <t>2 02 25599 14 0000 150</t>
  </si>
  <si>
    <t xml:space="preserve">Субсидии на подготовку проектов межевания земельных участков и на проведение кадастровых работ </t>
  </si>
  <si>
    <t>Иные межбюджетные трансферты бюджетам муниципальных округов на развитие инициативных проектов в рамках регионального проекта "Комфортное Поморье"</t>
  </si>
  <si>
    <t>Возврат остатков субсидий на реализацию мероприятий по обеспечению жильем молодых семей из бюджетов муниципальных округов</t>
  </si>
  <si>
    <t>2 19 25497 14 0000 150</t>
  </si>
  <si>
    <t>Прочие доходы от компенсации затрат бюджетов муниципальных округов</t>
  </si>
  <si>
    <t>1 13 02994 14 0000 130</t>
  </si>
  <si>
    <t>Невыясненные поступления, зачисляемые в бюджеты муниципальных округов</t>
  </si>
  <si>
    <t>1 17 01040 14 0000 180</t>
  </si>
  <si>
    <t>Субсидии на обеспечение комплексного  развития сельских территорий (улучшение жилищных условий граждан, проживающих на сельских территориях)</t>
  </si>
  <si>
    <t>Субсидии бюджетам муниципальных округов на обеспечение комплексного развития сельских территорий (реализованы проекты комплексного развития сельских территорий, мероприятие 1)</t>
  </si>
  <si>
    <t>по доходам за 1 полугодие  2025 года</t>
  </si>
  <si>
    <t>1 16 10123 01 0000 140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</si>
  <si>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</t>
  </si>
  <si>
    <t>1 16 02000 02 0000 140</t>
  </si>
  <si>
    <t>Административные штрафы, установленные законами субъектов  РФ об административных правонарушениях</t>
  </si>
  <si>
    <t>1 16 10006 00 0000 140</t>
  </si>
  <si>
    <t>Платежи в целях возмещения убытков, причиненных уклонением от заключения муниципального контракта</t>
  </si>
  <si>
    <t>Резервные фонды исполнительных органов государственной власти</t>
  </si>
  <si>
    <t>Сумма, рублей</t>
  </si>
  <si>
    <t>Исполнено</t>
  </si>
  <si>
    <t xml:space="preserve">Приложение № 2 к постановлению администрации Пинежского муниципального округа Архангельской области  от 25 июля 2025 года № 0379-па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</si>
</sst>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_р_._-;\-* #,##0.0_р_._-;_-* &quot;-&quot;?_р_._-;_-@_-"/>
  </numFmts>
  <fonts count="20" x14ac:knownFonts="1">
    <font>
      <sz val="10"/>
      <name val="Arial Cyr"/>
      <charset val="204"/>
    </font>
    <font>
      <sz val="10"/>
      <name val="Arial Cyr"/>
      <family val="2"/>
      <charset val="204"/>
    </font>
    <font>
      <sz val="7"/>
      <name val="Arial Cyr"/>
      <family val="2"/>
      <charset val="204"/>
    </font>
    <font>
      <b/>
      <sz val="10"/>
      <name val="Arial Cyr"/>
      <family val="2"/>
      <charset val="204"/>
    </font>
    <font>
      <sz val="12"/>
      <name val="Arial Cyr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color rgb="FF000000"/>
      <name val="Arial Cyr"/>
    </font>
    <font>
      <b/>
      <sz val="10"/>
      <color rgb="FF000000"/>
      <name val="Arial CYR"/>
    </font>
    <font>
      <b/>
      <sz val="10"/>
      <name val="Arial"/>
      <family val="2"/>
      <charset val="204"/>
    </font>
    <font>
      <sz val="10"/>
      <color rgb="FFFF0000"/>
      <name val="Arial Cyr"/>
      <charset val="204"/>
    </font>
    <font>
      <b/>
      <sz val="10"/>
      <name val="Arial Cyr"/>
      <charset val="204"/>
    </font>
    <font>
      <sz val="7"/>
      <name val="Arial Cyr"/>
      <charset val="204"/>
    </font>
    <font>
      <sz val="10"/>
      <color indexed="8"/>
      <name val="Arial Cyr"/>
    </font>
    <font>
      <sz val="8"/>
      <color rgb="FF000000"/>
      <name val="Arial"/>
      <family val="2"/>
      <charset val="204"/>
    </font>
    <font>
      <sz val="10"/>
      <name val="Times New Roman"/>
      <family val="1"/>
      <charset val="204"/>
    </font>
    <font>
      <b/>
      <sz val="12"/>
      <name val="Arial Cyr"/>
      <family val="2"/>
      <charset val="204"/>
    </font>
    <font>
      <sz val="12"/>
      <name val="Times New Roman"/>
      <family val="1"/>
      <charset val="204"/>
    </font>
    <font>
      <sz val="10"/>
      <color rgb="FF00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49" fontId="8" fillId="0" borderId="6">
      <alignment horizontal="center" vertical="top" shrinkToFit="1"/>
    </xf>
    <xf numFmtId="0" fontId="9" fillId="0" borderId="6">
      <alignment vertical="top" wrapText="1"/>
    </xf>
    <xf numFmtId="0" fontId="7" fillId="0" borderId="0"/>
    <xf numFmtId="49" fontId="14" fillId="0" borderId="11">
      <alignment horizontal="left" vertical="top" wrapText="1"/>
    </xf>
    <xf numFmtId="49" fontId="15" fillId="0" borderId="6">
      <alignment horizontal="center"/>
    </xf>
  </cellStyleXfs>
  <cellXfs count="100">
    <xf numFmtId="0" fontId="0" fillId="0" borderId="0" xfId="0"/>
    <xf numFmtId="0" fontId="5" fillId="0" borderId="0" xfId="0" applyFont="1" applyFill="1"/>
    <xf numFmtId="0" fontId="1" fillId="0" borderId="1" xfId="0" applyFont="1" applyFill="1" applyBorder="1" applyAlignment="1"/>
    <xf numFmtId="0" fontId="3" fillId="0" borderId="2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horizontal="left" vertical="center" wrapText="1" indent="1"/>
    </xf>
    <xf numFmtId="0" fontId="1" fillId="0" borderId="2" xfId="0" applyFont="1" applyFill="1" applyBorder="1" applyAlignment="1">
      <alignment horizontal="left" vertical="center" wrapText="1"/>
    </xf>
    <xf numFmtId="0" fontId="5" fillId="2" borderId="0" xfId="0" applyFont="1" applyFill="1"/>
    <xf numFmtId="0" fontId="6" fillId="0" borderId="2" xfId="0" applyFont="1" applyFill="1" applyBorder="1" applyAlignment="1">
      <alignment vertical="top" wrapText="1"/>
    </xf>
    <xf numFmtId="0" fontId="6" fillId="2" borderId="2" xfId="0" applyFont="1" applyFill="1" applyBorder="1" applyAlignment="1">
      <alignment horizontal="left" wrapText="1"/>
    </xf>
    <xf numFmtId="0" fontId="6" fillId="2" borderId="2" xfId="0" applyFont="1" applyFill="1" applyBorder="1" applyAlignment="1">
      <alignment horizontal="left" vertical="top" wrapText="1"/>
    </xf>
    <xf numFmtId="0" fontId="10" fillId="0" borderId="2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0" borderId="9" xfId="0" applyFont="1" applyFill="1" applyBorder="1" applyAlignment="1">
      <alignment horizontal="left" vertical="top" wrapText="1"/>
    </xf>
    <xf numFmtId="0" fontId="0" fillId="2" borderId="0" xfId="0" applyFont="1" applyFill="1"/>
    <xf numFmtId="0" fontId="6" fillId="0" borderId="2" xfId="0" applyFont="1" applyFill="1" applyBorder="1" applyAlignment="1">
      <alignment horizontal="left" vertical="top" wrapText="1"/>
    </xf>
    <xf numFmtId="0" fontId="6" fillId="0" borderId="4" xfId="0" applyFont="1" applyFill="1" applyBorder="1" applyAlignment="1">
      <alignment horizontal="left" vertical="top" wrapText="1"/>
    </xf>
    <xf numFmtId="0" fontId="1" fillId="0" borderId="0" xfId="0" applyFont="1" applyFill="1"/>
    <xf numFmtId="0" fontId="6" fillId="2" borderId="8" xfId="0" applyFont="1" applyFill="1" applyBorder="1" applyAlignment="1">
      <alignment horizontal="left" vertical="top" wrapText="1"/>
    </xf>
    <xf numFmtId="0" fontId="6" fillId="0" borderId="9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top" wrapText="1" indent="1"/>
    </xf>
    <xf numFmtId="0" fontId="6" fillId="2" borderId="4" xfId="0" applyFont="1" applyFill="1" applyBorder="1" applyAlignment="1">
      <alignment horizontal="left" vertical="top" wrapText="1"/>
    </xf>
    <xf numFmtId="0" fontId="6" fillId="2" borderId="2" xfId="0" applyFont="1" applyFill="1" applyBorder="1" applyAlignment="1">
      <alignment vertical="top" wrapText="1"/>
    </xf>
    <xf numFmtId="0" fontId="6" fillId="2" borderId="7" xfId="0" applyFont="1" applyFill="1" applyBorder="1" applyAlignment="1">
      <alignment horizontal="left" vertical="top" wrapText="1"/>
    </xf>
    <xf numFmtId="0" fontId="11" fillId="2" borderId="0" xfId="0" applyFont="1" applyFill="1"/>
    <xf numFmtId="0" fontId="5" fillId="0" borderId="0" xfId="0" applyFont="1" applyFill="1" applyBorder="1"/>
    <xf numFmtId="0" fontId="2" fillId="0" borderId="10" xfId="0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left" vertical="top" wrapText="1"/>
    </xf>
    <xf numFmtId="0" fontId="6" fillId="2" borderId="2" xfId="0" applyNumberFormat="1" applyFont="1" applyFill="1" applyBorder="1" applyAlignment="1">
      <alignment horizontal="left" vertical="top" wrapText="1"/>
    </xf>
    <xf numFmtId="0" fontId="6" fillId="0" borderId="2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top" wrapText="1"/>
    </xf>
    <xf numFmtId="0" fontId="6" fillId="0" borderId="2" xfId="0" applyFont="1" applyFill="1" applyBorder="1" applyAlignment="1">
      <alignment vertical="center" wrapText="1"/>
    </xf>
    <xf numFmtId="0" fontId="4" fillId="2" borderId="0" xfId="0" applyFont="1" applyFill="1"/>
    <xf numFmtId="0" fontId="16" fillId="2" borderId="0" xfId="0" applyFont="1" applyFill="1"/>
    <xf numFmtId="0" fontId="16" fillId="2" borderId="0" xfId="0" applyFont="1" applyFill="1" applyAlignment="1"/>
    <xf numFmtId="4" fontId="0" fillId="2" borderId="2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vertical="center" wrapText="1"/>
    </xf>
    <xf numFmtId="0" fontId="6" fillId="2" borderId="5" xfId="0" applyFont="1" applyFill="1" applyBorder="1" applyAlignment="1">
      <alignment horizontal="left" vertical="center" wrapText="1"/>
    </xf>
    <xf numFmtId="49" fontId="6" fillId="2" borderId="2" xfId="0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vertical="center" wrapText="1"/>
    </xf>
    <xf numFmtId="0" fontId="6" fillId="0" borderId="14" xfId="0" applyFont="1" applyFill="1" applyBorder="1" applyAlignment="1">
      <alignment horizontal="left" vertical="top" wrapText="1"/>
    </xf>
    <xf numFmtId="0" fontId="6" fillId="0" borderId="8" xfId="0" applyFont="1" applyBorder="1" applyAlignment="1">
      <alignment vertical="center" wrapText="1"/>
    </xf>
    <xf numFmtId="0" fontId="6" fillId="0" borderId="2" xfId="0" applyFont="1" applyBorder="1" applyAlignment="1">
      <alignment horizontal="left" vertical="top" wrapText="1"/>
    </xf>
    <xf numFmtId="0" fontId="16" fillId="2" borderId="0" xfId="0" applyFont="1" applyFill="1" applyBorder="1" applyAlignment="1"/>
    <xf numFmtId="0" fontId="6" fillId="2" borderId="15" xfId="0" applyFont="1" applyFill="1" applyBorder="1" applyAlignment="1">
      <alignment horizontal="right"/>
    </xf>
    <xf numFmtId="0" fontId="6" fillId="2" borderId="4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vertical="top" wrapText="1"/>
    </xf>
    <xf numFmtId="49" fontId="1" fillId="0" borderId="2" xfId="0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vertical="center" wrapText="1"/>
    </xf>
    <xf numFmtId="0" fontId="6" fillId="0" borderId="2" xfId="0" applyFont="1" applyBorder="1" applyAlignment="1">
      <alignment horizontal="justify" vertical="center"/>
    </xf>
    <xf numFmtId="4" fontId="12" fillId="0" borderId="2" xfId="0" applyNumberFormat="1" applyFont="1" applyFill="1" applyBorder="1" applyAlignment="1">
      <alignment horizontal="center" vertical="center"/>
    </xf>
    <xf numFmtId="4" fontId="0" fillId="0" borderId="2" xfId="0" applyNumberFormat="1" applyFont="1" applyFill="1" applyBorder="1" applyAlignment="1">
      <alignment horizontal="center" vertical="center"/>
    </xf>
    <xf numFmtId="4" fontId="0" fillId="0" borderId="2" xfId="0" applyNumberFormat="1" applyFont="1" applyFill="1" applyBorder="1" applyAlignment="1">
      <alignment horizontal="center"/>
    </xf>
    <xf numFmtId="0" fontId="13" fillId="0" borderId="12" xfId="0" applyFont="1" applyFill="1" applyBorder="1" applyAlignment="1">
      <alignment horizontal="center" vertical="center" wrapText="1"/>
    </xf>
    <xf numFmtId="0" fontId="1" fillId="0" borderId="0" xfId="0" applyFont="1" applyFill="1" applyBorder="1"/>
    <xf numFmtId="0" fontId="5" fillId="2" borderId="0" xfId="0" applyFont="1" applyFill="1" applyBorder="1"/>
    <xf numFmtId="0" fontId="11" fillId="0" borderId="7" xfId="0" applyFont="1" applyFill="1" applyBorder="1" applyAlignment="1"/>
    <xf numFmtId="4" fontId="10" fillId="0" borderId="2" xfId="0" applyNumberFormat="1" applyFont="1" applyFill="1" applyBorder="1" applyAlignment="1">
      <alignment horizontal="center" vertical="center"/>
    </xf>
    <xf numFmtId="4" fontId="1" fillId="2" borderId="2" xfId="0" applyNumberFormat="1" applyFont="1" applyFill="1" applyBorder="1" applyAlignment="1">
      <alignment horizontal="center"/>
    </xf>
    <xf numFmtId="4" fontId="6" fillId="0" borderId="2" xfId="0" applyNumberFormat="1" applyFont="1" applyFill="1" applyBorder="1" applyAlignment="1">
      <alignment horizontal="center" vertical="center"/>
    </xf>
    <xf numFmtId="4" fontId="6" fillId="2" borderId="2" xfId="0" applyNumberFormat="1" applyFont="1" applyFill="1" applyBorder="1" applyAlignment="1">
      <alignment horizontal="center" vertical="center"/>
    </xf>
    <xf numFmtId="4" fontId="1" fillId="2" borderId="2" xfId="0" applyNumberFormat="1" applyFont="1" applyFill="1" applyBorder="1" applyAlignment="1">
      <alignment horizontal="center" vertical="center"/>
    </xf>
    <xf numFmtId="4" fontId="0" fillId="2" borderId="2" xfId="0" applyNumberFormat="1" applyFont="1" applyFill="1" applyBorder="1"/>
    <xf numFmtId="4" fontId="0" fillId="2" borderId="7" xfId="0" applyNumberFormat="1" applyFont="1" applyFill="1" applyBorder="1" applyAlignment="1">
      <alignment horizontal="center" vertical="center"/>
    </xf>
    <xf numFmtId="4" fontId="10" fillId="2" borderId="12" xfId="0" applyNumberFormat="1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vertical="center" wrapText="1"/>
    </xf>
    <xf numFmtId="0" fontId="18" fillId="2" borderId="0" xfId="0" applyFont="1" applyFill="1" applyBorder="1" applyAlignment="1">
      <alignment horizontal="left" wrapText="1"/>
    </xf>
    <xf numFmtId="49" fontId="6" fillId="0" borderId="4" xfId="4" applyNumberFormat="1" applyFont="1" applyBorder="1" applyAlignment="1" applyProtection="1">
      <alignment horizontal="left" vertical="top" wrapText="1"/>
    </xf>
    <xf numFmtId="0" fontId="0" fillId="0" borderId="2" xfId="0" applyFont="1" applyFill="1" applyBorder="1" applyAlignment="1">
      <alignment vertical="top" wrapText="1"/>
    </xf>
    <xf numFmtId="0" fontId="0" fillId="0" borderId="12" xfId="0" applyFill="1" applyBorder="1" applyAlignment="1">
      <alignment horizontal="center" vertical="center" wrapText="1"/>
    </xf>
    <xf numFmtId="0" fontId="18" fillId="2" borderId="0" xfId="0" applyFont="1" applyFill="1" applyBorder="1" applyAlignment="1">
      <alignment wrapText="1"/>
    </xf>
    <xf numFmtId="0" fontId="6" fillId="0" borderId="13" xfId="1" applyNumberFormat="1" applyFont="1" applyBorder="1" applyAlignment="1" applyProtection="1">
      <alignment horizontal="left" vertical="center" wrapText="1"/>
    </xf>
    <xf numFmtId="0" fontId="1" fillId="0" borderId="9" xfId="0" applyFont="1" applyFill="1" applyBorder="1" applyAlignment="1">
      <alignment horizontal="left" vertical="top" wrapText="1"/>
    </xf>
    <xf numFmtId="0" fontId="19" fillId="0" borderId="9" xfId="1" applyNumberFormat="1" applyFont="1" applyBorder="1" applyAlignment="1" applyProtection="1">
      <alignment vertical="center" wrapText="1"/>
    </xf>
    <xf numFmtId="0" fontId="19" fillId="0" borderId="2" xfId="1" applyNumberFormat="1" applyFont="1" applyBorder="1" applyAlignment="1" applyProtection="1">
      <alignment horizontal="left" vertical="center" wrapText="1"/>
    </xf>
    <xf numFmtId="0" fontId="2" fillId="0" borderId="3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/>
    </xf>
    <xf numFmtId="49" fontId="6" fillId="2" borderId="7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49" fontId="1" fillId="0" borderId="8" xfId="0" applyNumberFormat="1" applyFont="1" applyFill="1" applyBorder="1" applyAlignment="1">
      <alignment horizontal="center" vertical="center"/>
    </xf>
    <xf numFmtId="49" fontId="1" fillId="0" borderId="4" xfId="0" applyNumberFormat="1" applyFont="1" applyFill="1" applyBorder="1" applyAlignment="1">
      <alignment horizontal="center" vertical="center"/>
    </xf>
    <xf numFmtId="49" fontId="6" fillId="0" borderId="2" xfId="5" applyNumberFormat="1" applyFont="1" applyBorder="1" applyAlignment="1" applyProtection="1">
      <alignment horizontal="center" vertical="center"/>
    </xf>
    <xf numFmtId="0" fontId="6" fillId="0" borderId="2" xfId="0" applyFont="1" applyBorder="1" applyAlignment="1">
      <alignment horizontal="center" vertical="center"/>
    </xf>
    <xf numFmtId="164" fontId="10" fillId="0" borderId="2" xfId="0" applyNumberFormat="1" applyFont="1" applyFill="1" applyBorder="1" applyAlignment="1">
      <alignment horizontal="center" vertical="center"/>
    </xf>
    <xf numFmtId="164" fontId="6" fillId="0" borderId="2" xfId="0" applyNumberFormat="1" applyFont="1" applyFill="1" applyBorder="1" applyAlignment="1">
      <alignment horizontal="center" vertical="center"/>
    </xf>
    <xf numFmtId="164" fontId="6" fillId="2" borderId="2" xfId="0" applyNumberFormat="1" applyFont="1" applyFill="1" applyBorder="1" applyAlignment="1">
      <alignment horizontal="center" vertical="center"/>
    </xf>
    <xf numFmtId="49" fontId="6" fillId="0" borderId="8" xfId="0" applyNumberFormat="1" applyFont="1" applyFill="1" applyBorder="1" applyAlignment="1">
      <alignment horizontal="center" vertical="center"/>
    </xf>
    <xf numFmtId="164" fontId="6" fillId="2" borderId="2" xfId="0" applyNumberFormat="1" applyFont="1" applyFill="1" applyBorder="1" applyAlignment="1">
      <alignment horizontal="center" vertical="top"/>
    </xf>
    <xf numFmtId="164" fontId="6" fillId="2" borderId="8" xfId="0" applyNumberFormat="1" applyFont="1" applyFill="1" applyBorder="1" applyAlignment="1">
      <alignment horizontal="center" vertical="top"/>
    </xf>
    <xf numFmtId="164" fontId="6" fillId="2" borderId="8" xfId="0" applyNumberFormat="1" applyFont="1" applyFill="1" applyBorder="1" applyAlignment="1">
      <alignment horizontal="center" vertical="center"/>
    </xf>
    <xf numFmtId="164" fontId="6" fillId="2" borderId="2" xfId="0" applyNumberFormat="1" applyFont="1" applyFill="1" applyBorder="1" applyAlignment="1">
      <alignment horizontal="center" vertical="center" wrapText="1"/>
    </xf>
    <xf numFmtId="164" fontId="6" fillId="2" borderId="7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49" fontId="6" fillId="2" borderId="5" xfId="0" applyNumberFormat="1" applyFont="1" applyFill="1" applyBorder="1" applyAlignment="1">
      <alignment horizontal="center" vertical="center"/>
    </xf>
    <xf numFmtId="49" fontId="6" fillId="2" borderId="12" xfId="0" applyNumberFormat="1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left" wrapText="1"/>
    </xf>
    <xf numFmtId="0" fontId="17" fillId="0" borderId="0" xfId="0" applyFont="1" applyFill="1" applyAlignment="1">
      <alignment horizontal="center" vertical="center" wrapText="1"/>
    </xf>
    <xf numFmtId="0" fontId="0" fillId="0" borderId="1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</cellXfs>
  <cellStyles count="6">
    <cellStyle name="xl31" xfId="1"/>
    <cellStyle name="xl38" xfId="4"/>
    <cellStyle name="xl40" xfId="2"/>
    <cellStyle name="xl43" xfId="5"/>
    <cellStyle name="Обычный" xfId="0" builtinId="0"/>
    <cellStyle name="Обычный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3"/>
  <sheetViews>
    <sheetView tabSelected="1" view="pageBreakPreview" zoomScale="75" zoomScaleNormal="75" zoomScaleSheetLayoutView="75" workbookViewId="0">
      <pane xSplit="2" ySplit="9" topLeftCell="C10" activePane="bottomRight" state="frozen"/>
      <selection pane="topRight" activeCell="C1" sqref="C1"/>
      <selection pane="bottomLeft" activeCell="A11" sqref="A11"/>
      <selection pane="bottomRight" activeCell="B2" sqref="B2:O2"/>
    </sheetView>
  </sheetViews>
  <sheetFormatPr defaultRowHeight="12.75" x14ac:dyDescent="0.2"/>
  <cols>
    <col min="1" max="1" width="45.5703125" style="1" customWidth="1"/>
    <col min="2" max="2" width="30.5703125" style="1" customWidth="1"/>
    <col min="3" max="3" width="26.5703125" style="1" customWidth="1"/>
    <col min="4" max="16384" width="9.140625" style="1"/>
  </cols>
  <sheetData>
    <row r="1" spans="1:15" ht="79.5" customHeight="1" x14ac:dyDescent="0.25">
      <c r="A1" s="33"/>
      <c r="B1" s="95" t="s">
        <v>178</v>
      </c>
      <c r="C1" s="95"/>
      <c r="D1" s="70"/>
      <c r="E1" s="70"/>
      <c r="F1" s="70"/>
      <c r="G1" s="70"/>
      <c r="H1" s="70"/>
      <c r="I1" s="70"/>
      <c r="J1" s="70"/>
      <c r="K1" s="70"/>
      <c r="L1" s="66"/>
      <c r="M1" s="66"/>
      <c r="N1" s="66"/>
      <c r="O1" s="66"/>
    </row>
    <row r="2" spans="1:15" ht="22.5" customHeight="1" x14ac:dyDescent="0.25">
      <c r="A2" s="33"/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</row>
    <row r="3" spans="1:15" x14ac:dyDescent="0.2">
      <c r="A3" s="33"/>
      <c r="B3" s="43"/>
      <c r="C3" s="34"/>
    </row>
    <row r="4" spans="1:15" ht="35.25" customHeight="1" x14ac:dyDescent="0.2">
      <c r="A4" s="96" t="s">
        <v>152</v>
      </c>
      <c r="B4" s="96"/>
      <c r="C4" s="96"/>
    </row>
    <row r="5" spans="1:15" ht="30.75" customHeight="1" x14ac:dyDescent="0.2">
      <c r="A5" s="96" t="s">
        <v>168</v>
      </c>
      <c r="B5" s="96"/>
      <c r="C5" s="96"/>
    </row>
    <row r="6" spans="1:15" ht="17.25" customHeight="1" x14ac:dyDescent="0.2">
      <c r="A6" s="32"/>
      <c r="B6" s="44"/>
      <c r="C6" s="44"/>
    </row>
    <row r="7" spans="1:15" ht="33.75" customHeight="1" x14ac:dyDescent="0.2">
      <c r="A7" s="98" t="s">
        <v>24</v>
      </c>
      <c r="B7" s="97" t="s">
        <v>25</v>
      </c>
      <c r="C7" s="69" t="s">
        <v>176</v>
      </c>
    </row>
    <row r="8" spans="1:15" ht="27.75" customHeight="1" x14ac:dyDescent="0.2">
      <c r="A8" s="99"/>
      <c r="B8" s="97"/>
      <c r="C8" s="69" t="s">
        <v>177</v>
      </c>
      <c r="D8" s="25"/>
    </row>
    <row r="9" spans="1:15" ht="16.5" customHeight="1" x14ac:dyDescent="0.2">
      <c r="A9" s="26">
        <v>1</v>
      </c>
      <c r="B9" s="75">
        <v>2</v>
      </c>
      <c r="C9" s="53">
        <v>3</v>
      </c>
      <c r="D9" s="25"/>
    </row>
    <row r="10" spans="1:15" x14ac:dyDescent="0.2">
      <c r="A10" s="2"/>
      <c r="B10" s="2"/>
      <c r="C10" s="56"/>
      <c r="D10" s="25"/>
    </row>
    <row r="11" spans="1:15" ht="30.75" customHeight="1" x14ac:dyDescent="0.2">
      <c r="A11" s="3" t="s">
        <v>30</v>
      </c>
      <c r="B11" s="76" t="s">
        <v>11</v>
      </c>
      <c r="C11" s="50">
        <f>C13+C16+C20+C25+C30+C35+C40+C43+C47+C51+C58</f>
        <v>160766350.07999998</v>
      </c>
    </row>
    <row r="12" spans="1:15" x14ac:dyDescent="0.2">
      <c r="A12" s="3"/>
      <c r="B12" s="76"/>
      <c r="C12" s="52"/>
      <c r="D12" s="25"/>
    </row>
    <row r="13" spans="1:15" ht="22.5" customHeight="1" x14ac:dyDescent="0.2">
      <c r="A13" s="4" t="s">
        <v>8</v>
      </c>
      <c r="B13" s="47" t="s">
        <v>12</v>
      </c>
      <c r="C13" s="51">
        <f>C14</f>
        <v>120421227.20999999</v>
      </c>
    </row>
    <row r="14" spans="1:15" ht="28.5" customHeight="1" x14ac:dyDescent="0.2">
      <c r="A14" s="6" t="s">
        <v>0</v>
      </c>
      <c r="B14" s="47" t="s">
        <v>13</v>
      </c>
      <c r="C14" s="51">
        <v>120421227.20999999</v>
      </c>
      <c r="D14" s="25"/>
    </row>
    <row r="15" spans="1:15" ht="13.15" customHeight="1" x14ac:dyDescent="0.2">
      <c r="A15" s="5"/>
      <c r="B15" s="47"/>
      <c r="C15" s="52"/>
    </row>
    <row r="16" spans="1:15" ht="53.25" customHeight="1" x14ac:dyDescent="0.2">
      <c r="A16" s="6" t="s">
        <v>3</v>
      </c>
      <c r="B16" s="47" t="s">
        <v>14</v>
      </c>
      <c r="C16" s="51">
        <f>C17+C18</f>
        <v>11851157.34</v>
      </c>
      <c r="D16" s="25"/>
    </row>
    <row r="17" spans="1:4" ht="49.5" customHeight="1" x14ac:dyDescent="0.2">
      <c r="A17" s="6" t="s">
        <v>4</v>
      </c>
      <c r="B17" s="47" t="s">
        <v>15</v>
      </c>
      <c r="C17" s="51">
        <v>11646641.34</v>
      </c>
    </row>
    <row r="18" spans="1:4" ht="25.5" customHeight="1" x14ac:dyDescent="0.2">
      <c r="A18" s="6" t="s">
        <v>128</v>
      </c>
      <c r="B18" s="47" t="s">
        <v>129</v>
      </c>
      <c r="C18" s="51">
        <v>204516</v>
      </c>
    </row>
    <row r="19" spans="1:4" ht="13.5" customHeight="1" x14ac:dyDescent="0.2">
      <c r="A19" s="5"/>
      <c r="B19" s="47"/>
      <c r="C19" s="52"/>
    </row>
    <row r="20" spans="1:4" ht="22.5" customHeight="1" x14ac:dyDescent="0.2">
      <c r="A20" s="6" t="s">
        <v>1</v>
      </c>
      <c r="B20" s="47" t="s">
        <v>16</v>
      </c>
      <c r="C20" s="51">
        <f>SUM(C21:C23)</f>
        <v>9199244.0999999996</v>
      </c>
    </row>
    <row r="21" spans="1:4" ht="40.5" customHeight="1" x14ac:dyDescent="0.2">
      <c r="A21" s="6" t="s">
        <v>69</v>
      </c>
      <c r="B21" s="47" t="s">
        <v>70</v>
      </c>
      <c r="C21" s="51">
        <v>6434648.1600000001</v>
      </c>
    </row>
    <row r="22" spans="1:4" ht="24" customHeight="1" x14ac:dyDescent="0.2">
      <c r="A22" s="6" t="s">
        <v>42</v>
      </c>
      <c r="B22" s="47" t="s">
        <v>43</v>
      </c>
      <c r="C22" s="51">
        <v>-27906</v>
      </c>
    </row>
    <row r="23" spans="1:4" ht="44.25" customHeight="1" x14ac:dyDescent="0.2">
      <c r="A23" s="6" t="s">
        <v>44</v>
      </c>
      <c r="B23" s="47" t="s">
        <v>82</v>
      </c>
      <c r="C23" s="51">
        <v>2792501.94</v>
      </c>
    </row>
    <row r="24" spans="1:4" ht="12" customHeight="1" x14ac:dyDescent="0.2">
      <c r="A24" s="5"/>
      <c r="B24" s="47"/>
      <c r="C24" s="51"/>
      <c r="D24" s="25"/>
    </row>
    <row r="25" spans="1:4" ht="23.25" customHeight="1" x14ac:dyDescent="0.2">
      <c r="A25" s="4" t="s">
        <v>79</v>
      </c>
      <c r="B25" s="47" t="s">
        <v>80</v>
      </c>
      <c r="C25" s="51">
        <f>C26+C27+C28</f>
        <v>2407549.8199999998</v>
      </c>
    </row>
    <row r="26" spans="1:4" ht="72" customHeight="1" x14ac:dyDescent="0.2">
      <c r="A26" s="6" t="s">
        <v>90</v>
      </c>
      <c r="B26" s="77" t="s">
        <v>91</v>
      </c>
      <c r="C26" s="51">
        <v>242053.69</v>
      </c>
    </row>
    <row r="27" spans="1:4" ht="27.75" customHeight="1" x14ac:dyDescent="0.2">
      <c r="A27" s="6" t="s">
        <v>78</v>
      </c>
      <c r="B27" s="47" t="s">
        <v>81</v>
      </c>
      <c r="C27" s="51">
        <v>1426444.63</v>
      </c>
    </row>
    <row r="28" spans="1:4" ht="27.75" customHeight="1" x14ac:dyDescent="0.2">
      <c r="A28" s="6" t="s">
        <v>84</v>
      </c>
      <c r="B28" s="78" t="s">
        <v>85</v>
      </c>
      <c r="C28" s="51">
        <v>739051.5</v>
      </c>
    </row>
    <row r="29" spans="1:4" ht="9" customHeight="1" x14ac:dyDescent="0.2">
      <c r="A29" s="5"/>
      <c r="B29" s="79"/>
      <c r="C29" s="52"/>
    </row>
    <row r="30" spans="1:4" ht="24.75" customHeight="1" x14ac:dyDescent="0.2">
      <c r="A30" s="6" t="s">
        <v>28</v>
      </c>
      <c r="B30" s="47" t="s">
        <v>17</v>
      </c>
      <c r="C30" s="51">
        <f>C31+C32+C33</f>
        <v>4840568.03</v>
      </c>
    </row>
    <row r="31" spans="1:4" ht="51.75" customHeight="1" x14ac:dyDescent="0.2">
      <c r="A31" s="6" t="s">
        <v>45</v>
      </c>
      <c r="B31" s="80" t="s">
        <v>46</v>
      </c>
      <c r="C31" s="51">
        <v>4500133.03</v>
      </c>
    </row>
    <row r="32" spans="1:4" ht="103.5" customHeight="1" x14ac:dyDescent="0.2">
      <c r="A32" s="71" t="s">
        <v>86</v>
      </c>
      <c r="B32" s="81" t="s">
        <v>87</v>
      </c>
      <c r="C32" s="51">
        <v>41885</v>
      </c>
      <c r="D32" s="25"/>
    </row>
    <row r="33" spans="1:4" ht="60.75" customHeight="1" x14ac:dyDescent="0.2">
      <c r="A33" s="6" t="s">
        <v>7</v>
      </c>
      <c r="B33" s="79" t="s">
        <v>18</v>
      </c>
      <c r="C33" s="51">
        <v>298550</v>
      </c>
    </row>
    <row r="34" spans="1:4" ht="12" customHeight="1" x14ac:dyDescent="0.2">
      <c r="A34" s="5"/>
      <c r="B34" s="47"/>
      <c r="C34" s="52"/>
    </row>
    <row r="35" spans="1:4" ht="54.75" customHeight="1" x14ac:dyDescent="0.2">
      <c r="A35" s="4" t="s">
        <v>47</v>
      </c>
      <c r="B35" s="47" t="s">
        <v>48</v>
      </c>
      <c r="C35" s="51">
        <f>C36+C37+C38</f>
        <v>7345963.4500000002</v>
      </c>
    </row>
    <row r="36" spans="1:4" ht="120.75" customHeight="1" x14ac:dyDescent="0.2">
      <c r="A36" s="6" t="s">
        <v>49</v>
      </c>
      <c r="B36" s="47" t="s">
        <v>50</v>
      </c>
      <c r="C36" s="51">
        <v>2451996.42</v>
      </c>
    </row>
    <row r="37" spans="1:4" ht="31.5" hidden="1" customHeight="1" x14ac:dyDescent="0.2">
      <c r="A37" s="6" t="s">
        <v>51</v>
      </c>
      <c r="B37" s="47" t="s">
        <v>52</v>
      </c>
      <c r="C37" s="51">
        <v>0</v>
      </c>
    </row>
    <row r="38" spans="1:4" ht="111" customHeight="1" x14ac:dyDescent="0.2">
      <c r="A38" s="6" t="s">
        <v>53</v>
      </c>
      <c r="B38" s="47" t="s">
        <v>54</v>
      </c>
      <c r="C38" s="51">
        <v>4893967.03</v>
      </c>
      <c r="D38" s="25"/>
    </row>
    <row r="39" spans="1:4" ht="9" customHeight="1" x14ac:dyDescent="0.2">
      <c r="A39" s="5"/>
      <c r="B39" s="47"/>
      <c r="C39" s="52"/>
    </row>
    <row r="40" spans="1:4" ht="32.25" customHeight="1" x14ac:dyDescent="0.2">
      <c r="A40" s="6" t="s">
        <v>9</v>
      </c>
      <c r="B40" s="47" t="s">
        <v>19</v>
      </c>
      <c r="C40" s="51">
        <f>C41</f>
        <v>1020240.51</v>
      </c>
    </row>
    <row r="41" spans="1:4" ht="32.25" customHeight="1" x14ac:dyDescent="0.2">
      <c r="A41" s="6" t="s">
        <v>2</v>
      </c>
      <c r="B41" s="47" t="s">
        <v>20</v>
      </c>
      <c r="C41" s="51">
        <v>1020240.51</v>
      </c>
    </row>
    <row r="42" spans="1:4" ht="9.75" customHeight="1" x14ac:dyDescent="0.2">
      <c r="A42" s="5"/>
      <c r="B42" s="47"/>
      <c r="C42" s="51"/>
      <c r="D42" s="25"/>
    </row>
    <row r="43" spans="1:4" ht="45.75" customHeight="1" x14ac:dyDescent="0.2">
      <c r="A43" s="6" t="s">
        <v>64</v>
      </c>
      <c r="B43" s="47" t="s">
        <v>65</v>
      </c>
      <c r="C43" s="51">
        <f>C44+C45</f>
        <v>385586.27</v>
      </c>
    </row>
    <row r="44" spans="1:4" s="17" customFormat="1" ht="58.5" customHeight="1" x14ac:dyDescent="0.2">
      <c r="A44" s="6" t="s">
        <v>88</v>
      </c>
      <c r="B44" s="47" t="s">
        <v>89</v>
      </c>
      <c r="C44" s="51">
        <v>170014.64</v>
      </c>
      <c r="D44" s="54"/>
    </row>
    <row r="45" spans="1:4" s="17" customFormat="1" ht="40.5" customHeight="1" x14ac:dyDescent="0.2">
      <c r="A45" s="4" t="s">
        <v>162</v>
      </c>
      <c r="B45" s="47" t="s">
        <v>163</v>
      </c>
      <c r="C45" s="51">
        <v>215571.63</v>
      </c>
      <c r="D45" s="54"/>
    </row>
    <row r="46" spans="1:4" ht="10.5" customHeight="1" x14ac:dyDescent="0.2">
      <c r="A46" s="5"/>
      <c r="B46" s="47"/>
      <c r="C46" s="51"/>
      <c r="D46" s="25"/>
    </row>
    <row r="47" spans="1:4" ht="31.5" customHeight="1" x14ac:dyDescent="0.2">
      <c r="A47" s="30" t="s">
        <v>10</v>
      </c>
      <c r="B47" s="47" t="s">
        <v>21</v>
      </c>
      <c r="C47" s="51">
        <f>C48+C49</f>
        <v>2071678.65</v>
      </c>
      <c r="D47" s="25"/>
    </row>
    <row r="48" spans="1:4" ht="110.25" customHeight="1" x14ac:dyDescent="0.2">
      <c r="A48" s="20" t="s">
        <v>37</v>
      </c>
      <c r="B48" s="47" t="s">
        <v>38</v>
      </c>
      <c r="C48" s="51">
        <v>675416.66</v>
      </c>
    </row>
    <row r="49" spans="1:4" ht="45" customHeight="1" x14ac:dyDescent="0.2">
      <c r="A49" s="20" t="s">
        <v>36</v>
      </c>
      <c r="B49" s="47" t="s">
        <v>27</v>
      </c>
      <c r="C49" s="51">
        <v>1396261.99</v>
      </c>
      <c r="D49" s="25"/>
    </row>
    <row r="50" spans="1:4" ht="13.5" customHeight="1" x14ac:dyDescent="0.2">
      <c r="A50" s="5"/>
      <c r="B50" s="47"/>
      <c r="C50" s="51"/>
    </row>
    <row r="51" spans="1:4" ht="25.5" customHeight="1" x14ac:dyDescent="0.2">
      <c r="A51" s="6" t="s">
        <v>5</v>
      </c>
      <c r="B51" s="47" t="s">
        <v>22</v>
      </c>
      <c r="C51" s="51">
        <f>C52+C53+C54+C55+C56</f>
        <v>1198200</v>
      </c>
    </row>
    <row r="52" spans="1:4" ht="45" customHeight="1" x14ac:dyDescent="0.2">
      <c r="A52" s="30" t="s">
        <v>59</v>
      </c>
      <c r="B52" s="47" t="s">
        <v>77</v>
      </c>
      <c r="C52" s="51">
        <v>835904.76</v>
      </c>
      <c r="D52" s="25"/>
    </row>
    <row r="53" spans="1:4" ht="45" customHeight="1" x14ac:dyDescent="0.2">
      <c r="A53" s="30" t="s">
        <v>172</v>
      </c>
      <c r="B53" s="47" t="s">
        <v>171</v>
      </c>
      <c r="C53" s="51">
        <v>33485.72</v>
      </c>
      <c r="D53" s="25"/>
    </row>
    <row r="54" spans="1:4" ht="48" customHeight="1" x14ac:dyDescent="0.2">
      <c r="A54" s="72" t="s">
        <v>174</v>
      </c>
      <c r="B54" s="47" t="s">
        <v>173</v>
      </c>
      <c r="C54" s="51">
        <v>103.07</v>
      </c>
      <c r="D54" s="25"/>
    </row>
    <row r="55" spans="1:4" ht="92.25" customHeight="1" x14ac:dyDescent="0.2">
      <c r="A55" s="73" t="s">
        <v>170</v>
      </c>
      <c r="B55" s="47" t="s">
        <v>169</v>
      </c>
      <c r="C55" s="51">
        <v>4784.0600000000004</v>
      </c>
    </row>
    <row r="56" spans="1:4" ht="32.25" customHeight="1" x14ac:dyDescent="0.2">
      <c r="A56" s="30" t="s">
        <v>75</v>
      </c>
      <c r="B56" s="82" t="s">
        <v>76</v>
      </c>
      <c r="C56" s="51">
        <v>323922.39</v>
      </c>
    </row>
    <row r="57" spans="1:4" ht="9" customHeight="1" x14ac:dyDescent="0.2">
      <c r="A57" s="20"/>
      <c r="B57" s="82"/>
      <c r="C57" s="51"/>
    </row>
    <row r="58" spans="1:4" ht="20.25" customHeight="1" x14ac:dyDescent="0.2">
      <c r="A58" s="6" t="s">
        <v>71</v>
      </c>
      <c r="B58" s="47" t="s">
        <v>72</v>
      </c>
      <c r="C58" s="51">
        <f>C59+C60</f>
        <v>24934.7</v>
      </c>
    </row>
    <row r="59" spans="1:4" ht="35.25" customHeight="1" x14ac:dyDescent="0.2">
      <c r="A59" s="6" t="s">
        <v>164</v>
      </c>
      <c r="B59" s="47" t="s">
        <v>165</v>
      </c>
      <c r="C59" s="51">
        <v>1329.4</v>
      </c>
    </row>
    <row r="60" spans="1:4" ht="29.25" customHeight="1" x14ac:dyDescent="0.2">
      <c r="A60" s="6" t="s">
        <v>92</v>
      </c>
      <c r="B60" s="47" t="s">
        <v>93</v>
      </c>
      <c r="C60" s="51">
        <v>23605.3</v>
      </c>
    </row>
    <row r="61" spans="1:4" ht="9.75" customHeight="1" x14ac:dyDescent="0.2">
      <c r="A61" s="20"/>
      <c r="B61" s="82"/>
      <c r="C61" s="51"/>
      <c r="D61" s="25"/>
    </row>
    <row r="62" spans="1:4" ht="30.75" customHeight="1" x14ac:dyDescent="0.2">
      <c r="A62" s="11" t="s">
        <v>6</v>
      </c>
      <c r="B62" s="83" t="s">
        <v>23</v>
      </c>
      <c r="C62" s="57">
        <f>C64+C113+C115+C118</f>
        <v>844038683.1099999</v>
      </c>
    </row>
    <row r="63" spans="1:4" ht="11.45" customHeight="1" x14ac:dyDescent="0.2">
      <c r="A63" s="8"/>
      <c r="B63" s="84"/>
      <c r="C63" s="58"/>
    </row>
    <row r="64" spans="1:4" ht="51.75" customHeight="1" x14ac:dyDescent="0.2">
      <c r="A64" s="31" t="s">
        <v>31</v>
      </c>
      <c r="B64" s="84" t="s">
        <v>29</v>
      </c>
      <c r="C64" s="59">
        <f>C65+C69+C85+C104</f>
        <v>844159573.70999992</v>
      </c>
    </row>
    <row r="65" spans="1:4" ht="36" customHeight="1" x14ac:dyDescent="0.2">
      <c r="A65" s="29" t="s">
        <v>34</v>
      </c>
      <c r="B65" s="84" t="s">
        <v>40</v>
      </c>
      <c r="C65" s="59">
        <f t="shared" ref="C65" si="0">SUM(C66:C67)</f>
        <v>282565371.88999999</v>
      </c>
    </row>
    <row r="66" spans="1:4" s="24" customFormat="1" ht="53.25" customHeight="1" x14ac:dyDescent="0.2">
      <c r="A66" s="12" t="s">
        <v>94</v>
      </c>
      <c r="B66" s="85" t="s">
        <v>95</v>
      </c>
      <c r="C66" s="35">
        <v>61804532.890000001</v>
      </c>
    </row>
    <row r="67" spans="1:4" s="7" customFormat="1" ht="51" customHeight="1" x14ac:dyDescent="0.2">
      <c r="A67" s="48" t="s">
        <v>96</v>
      </c>
      <c r="B67" s="85" t="s">
        <v>97</v>
      </c>
      <c r="C67" s="35">
        <v>220760839</v>
      </c>
    </row>
    <row r="68" spans="1:4" s="7" customFormat="1" ht="12" customHeight="1" x14ac:dyDescent="0.2">
      <c r="A68" s="18"/>
      <c r="B68" s="85"/>
      <c r="C68" s="58"/>
    </row>
    <row r="69" spans="1:4" s="7" customFormat="1" ht="45.75" customHeight="1" x14ac:dyDescent="0.2">
      <c r="A69" s="45" t="s">
        <v>33</v>
      </c>
      <c r="B69" s="85" t="s">
        <v>41</v>
      </c>
      <c r="C69" s="60">
        <f>C70+C71+C72+C73+C74+C75+C76+C77+C78+C79+C80</f>
        <v>41592861.119999997</v>
      </c>
    </row>
    <row r="70" spans="1:4" s="7" customFormat="1" ht="44.25" customHeight="1" x14ac:dyDescent="0.2">
      <c r="A70" s="46" t="s">
        <v>153</v>
      </c>
      <c r="B70" s="86" t="s">
        <v>154</v>
      </c>
      <c r="C70" s="60">
        <v>10580429.390000001</v>
      </c>
    </row>
    <row r="71" spans="1:4" s="7" customFormat="1" ht="48" customHeight="1" x14ac:dyDescent="0.2">
      <c r="A71" s="49" t="s">
        <v>141</v>
      </c>
      <c r="B71" s="86" t="s">
        <v>140</v>
      </c>
      <c r="C71" s="60">
        <v>13254489.800000001</v>
      </c>
      <c r="D71" s="55"/>
    </row>
    <row r="72" spans="1:4" s="24" customFormat="1" ht="75" customHeight="1" x14ac:dyDescent="0.2">
      <c r="A72" s="41" t="s">
        <v>136</v>
      </c>
      <c r="B72" s="86" t="s">
        <v>142</v>
      </c>
      <c r="C72" s="35">
        <v>1250000</v>
      </c>
    </row>
    <row r="73" spans="1:4" s="24" customFormat="1" ht="44.25" customHeight="1" x14ac:dyDescent="0.2">
      <c r="A73" s="16" t="s">
        <v>138</v>
      </c>
      <c r="B73" s="84" t="s">
        <v>155</v>
      </c>
      <c r="C73" s="61">
        <v>0</v>
      </c>
    </row>
    <row r="74" spans="1:4" s="24" customFormat="1" ht="58.5" customHeight="1" x14ac:dyDescent="0.2">
      <c r="A74" s="15" t="s">
        <v>156</v>
      </c>
      <c r="B74" s="84" t="s">
        <v>132</v>
      </c>
      <c r="C74" s="61">
        <v>112359.56</v>
      </c>
    </row>
    <row r="75" spans="1:4" s="14" customFormat="1" ht="69" customHeight="1" x14ac:dyDescent="0.2">
      <c r="A75" s="15" t="s">
        <v>131</v>
      </c>
      <c r="B75" s="84" t="s">
        <v>132</v>
      </c>
      <c r="C75" s="61">
        <v>227165.56</v>
      </c>
    </row>
    <row r="76" spans="1:4" s="14" customFormat="1" ht="45.75" customHeight="1" x14ac:dyDescent="0.2">
      <c r="A76" s="13" t="s">
        <v>148</v>
      </c>
      <c r="B76" s="84" t="s">
        <v>149</v>
      </c>
      <c r="C76" s="61">
        <v>0</v>
      </c>
    </row>
    <row r="77" spans="1:4" s="14" customFormat="1" ht="58.5" customHeight="1" x14ac:dyDescent="0.2">
      <c r="A77" s="13" t="s">
        <v>166</v>
      </c>
      <c r="B77" s="84" t="s">
        <v>63</v>
      </c>
      <c r="C77" s="61">
        <v>0</v>
      </c>
    </row>
    <row r="78" spans="1:4" s="14" customFormat="1" ht="72" customHeight="1" x14ac:dyDescent="0.2">
      <c r="A78" s="21" t="s">
        <v>167</v>
      </c>
      <c r="B78" s="85" t="s">
        <v>133</v>
      </c>
      <c r="C78" s="61">
        <v>15947801.18</v>
      </c>
    </row>
    <row r="79" spans="1:4" s="14" customFormat="1" ht="43.5" customHeight="1" x14ac:dyDescent="0.2">
      <c r="A79" s="16" t="s">
        <v>158</v>
      </c>
      <c r="B79" s="85" t="s">
        <v>157</v>
      </c>
      <c r="C79" s="61">
        <v>0</v>
      </c>
    </row>
    <row r="80" spans="1:4" s="14" customFormat="1" ht="43.5" customHeight="1" x14ac:dyDescent="0.2">
      <c r="A80" s="12" t="s">
        <v>98</v>
      </c>
      <c r="B80" s="85" t="s">
        <v>99</v>
      </c>
      <c r="C80" s="60">
        <f>SUM(C81:C84)</f>
        <v>220615.63</v>
      </c>
    </row>
    <row r="81" spans="1:3" s="24" customFormat="1" ht="85.5" customHeight="1" x14ac:dyDescent="0.2">
      <c r="A81" s="10" t="s">
        <v>100</v>
      </c>
      <c r="B81" s="38"/>
      <c r="C81" s="35">
        <v>75788.05</v>
      </c>
    </row>
    <row r="82" spans="1:3" s="24" customFormat="1" ht="57.75" hidden="1" customHeight="1" x14ac:dyDescent="0.2">
      <c r="A82" s="10" t="s">
        <v>101</v>
      </c>
      <c r="B82" s="38"/>
      <c r="C82" s="35">
        <v>0</v>
      </c>
    </row>
    <row r="83" spans="1:3" s="14" customFormat="1" ht="56.25" customHeight="1" x14ac:dyDescent="0.2">
      <c r="A83" s="27" t="s">
        <v>74</v>
      </c>
      <c r="B83" s="38"/>
      <c r="C83" s="35">
        <v>144827.57999999999</v>
      </c>
    </row>
    <row r="84" spans="1:3" s="14" customFormat="1" ht="54" customHeight="1" x14ac:dyDescent="0.2">
      <c r="A84" s="10" t="s">
        <v>83</v>
      </c>
      <c r="B84" s="38"/>
      <c r="C84" s="35">
        <v>0</v>
      </c>
    </row>
    <row r="85" spans="1:3" s="14" customFormat="1" ht="40.5" customHeight="1" x14ac:dyDescent="0.2">
      <c r="A85" s="12" t="s">
        <v>35</v>
      </c>
      <c r="B85" s="85" t="s">
        <v>39</v>
      </c>
      <c r="C85" s="60">
        <f>C86+C94+C95+C96+C97+C98+C99+C100+C101</f>
        <v>512850838.31</v>
      </c>
    </row>
    <row r="86" spans="1:3" s="7" customFormat="1" ht="43.5" customHeight="1" x14ac:dyDescent="0.2">
      <c r="A86" s="10" t="s">
        <v>102</v>
      </c>
      <c r="B86" s="85" t="s">
        <v>103</v>
      </c>
      <c r="C86" s="60">
        <f>SUM(C87:C93)</f>
        <v>45002040.619999997</v>
      </c>
    </row>
    <row r="87" spans="1:3" s="7" customFormat="1" ht="42.75" customHeight="1" x14ac:dyDescent="0.2">
      <c r="A87" s="28" t="s">
        <v>104</v>
      </c>
      <c r="B87" s="85"/>
      <c r="C87" s="35">
        <v>138662.47</v>
      </c>
    </row>
    <row r="88" spans="1:3" s="24" customFormat="1" ht="94.5" customHeight="1" x14ac:dyDescent="0.2">
      <c r="A88" s="10" t="s">
        <v>105</v>
      </c>
      <c r="B88" s="85"/>
      <c r="C88" s="35">
        <v>1489.88</v>
      </c>
    </row>
    <row r="89" spans="1:3" s="24" customFormat="1" ht="56.25" customHeight="1" x14ac:dyDescent="0.2">
      <c r="A89" s="10" t="s">
        <v>106</v>
      </c>
      <c r="B89" s="85"/>
      <c r="C89" s="35">
        <v>0</v>
      </c>
    </row>
    <row r="90" spans="1:3" s="24" customFormat="1" ht="96" customHeight="1" x14ac:dyDescent="0.2">
      <c r="A90" s="10" t="s">
        <v>107</v>
      </c>
      <c r="B90" s="85"/>
      <c r="C90" s="35">
        <v>2833002.72</v>
      </c>
    </row>
    <row r="91" spans="1:3" s="24" customFormat="1" ht="120" customHeight="1" x14ac:dyDescent="0.2">
      <c r="A91" s="10" t="s">
        <v>108</v>
      </c>
      <c r="B91" s="38"/>
      <c r="C91" s="35">
        <v>39896514.509999998</v>
      </c>
    </row>
    <row r="92" spans="1:3" s="24" customFormat="1" ht="71.25" customHeight="1" x14ac:dyDescent="0.2">
      <c r="A92" s="10" t="s">
        <v>68</v>
      </c>
      <c r="B92" s="87"/>
      <c r="C92" s="35">
        <v>123185.92</v>
      </c>
    </row>
    <row r="93" spans="1:3" s="24" customFormat="1" ht="55.5" customHeight="1" x14ac:dyDescent="0.2">
      <c r="A93" s="28" t="s">
        <v>130</v>
      </c>
      <c r="B93" s="88"/>
      <c r="C93" s="35">
        <v>2009185.12</v>
      </c>
    </row>
    <row r="94" spans="1:3" s="24" customFormat="1" ht="96" customHeight="1" x14ac:dyDescent="0.2">
      <c r="A94" s="42" t="s">
        <v>109</v>
      </c>
      <c r="B94" s="89" t="s">
        <v>110</v>
      </c>
      <c r="C94" s="35">
        <v>4685862.93</v>
      </c>
    </row>
    <row r="95" spans="1:3" s="24" customFormat="1" ht="112.5" hidden="1" customHeight="1" x14ac:dyDescent="0.2">
      <c r="A95" s="10" t="s">
        <v>111</v>
      </c>
      <c r="B95" s="85" t="s">
        <v>112</v>
      </c>
      <c r="C95" s="35">
        <v>0</v>
      </c>
    </row>
    <row r="96" spans="1:3" s="7" customFormat="1" ht="70.5" customHeight="1" x14ac:dyDescent="0.2">
      <c r="A96" s="10" t="s">
        <v>113</v>
      </c>
      <c r="B96" s="85" t="s">
        <v>114</v>
      </c>
      <c r="C96" s="35">
        <v>816280.39</v>
      </c>
    </row>
    <row r="97" spans="1:3" s="24" customFormat="1" ht="69.75" customHeight="1" x14ac:dyDescent="0.2">
      <c r="A97" s="10" t="s">
        <v>115</v>
      </c>
      <c r="B97" s="90" t="s">
        <v>116</v>
      </c>
      <c r="C97" s="35">
        <v>3465</v>
      </c>
    </row>
    <row r="98" spans="1:3" s="24" customFormat="1" ht="81.75" customHeight="1" x14ac:dyDescent="0.2">
      <c r="A98" s="10" t="s">
        <v>134</v>
      </c>
      <c r="B98" s="90" t="s">
        <v>135</v>
      </c>
      <c r="C98" s="60">
        <v>2681000</v>
      </c>
    </row>
    <row r="99" spans="1:3" s="24" customFormat="1" ht="135.75" customHeight="1" x14ac:dyDescent="0.2">
      <c r="A99" s="10" t="s">
        <v>117</v>
      </c>
      <c r="B99" s="90" t="s">
        <v>118</v>
      </c>
      <c r="C99" s="35">
        <v>39443000</v>
      </c>
    </row>
    <row r="100" spans="1:3" s="7" customFormat="1" ht="35.25" customHeight="1" x14ac:dyDescent="0.2">
      <c r="A100" s="12" t="s">
        <v>119</v>
      </c>
      <c r="B100" s="91" t="s">
        <v>120</v>
      </c>
      <c r="C100" s="35">
        <v>1771944.37</v>
      </c>
    </row>
    <row r="101" spans="1:3" s="24" customFormat="1" ht="33" customHeight="1" x14ac:dyDescent="0.2">
      <c r="A101" s="12" t="s">
        <v>121</v>
      </c>
      <c r="B101" s="90" t="s">
        <v>122</v>
      </c>
      <c r="C101" s="60">
        <f>C102+C103</f>
        <v>418447245</v>
      </c>
    </row>
    <row r="102" spans="1:3" s="7" customFormat="1" ht="45" customHeight="1" x14ac:dyDescent="0.2">
      <c r="A102" s="10" t="s">
        <v>123</v>
      </c>
      <c r="B102" s="90"/>
      <c r="C102" s="35">
        <v>417301324</v>
      </c>
    </row>
    <row r="103" spans="1:3" s="14" customFormat="1" ht="122.25" customHeight="1" x14ac:dyDescent="0.2">
      <c r="A103" s="16" t="s">
        <v>139</v>
      </c>
      <c r="B103" s="90"/>
      <c r="C103" s="35">
        <v>1145921</v>
      </c>
    </row>
    <row r="104" spans="1:3" s="14" customFormat="1" ht="32.25" customHeight="1" x14ac:dyDescent="0.2">
      <c r="A104" s="12" t="s">
        <v>26</v>
      </c>
      <c r="B104" s="38" t="s">
        <v>73</v>
      </c>
      <c r="C104" s="60">
        <f t="shared" ref="C104" si="1">C105</f>
        <v>7150502.3899999997</v>
      </c>
    </row>
    <row r="105" spans="1:3" s="7" customFormat="1" ht="44.25" customHeight="1" x14ac:dyDescent="0.2">
      <c r="A105" s="18" t="s">
        <v>124</v>
      </c>
      <c r="B105" s="38" t="s">
        <v>125</v>
      </c>
      <c r="C105" s="60">
        <f>C106+C107+C108+C109+C111+C112</f>
        <v>7150502.3899999997</v>
      </c>
    </row>
    <row r="106" spans="1:3" s="7" customFormat="1" ht="45.75" hidden="1" customHeight="1" x14ac:dyDescent="0.2">
      <c r="A106" s="10" t="s">
        <v>55</v>
      </c>
      <c r="B106" s="38"/>
      <c r="C106" s="35">
        <v>0</v>
      </c>
    </row>
    <row r="107" spans="1:3" s="7" customFormat="1" ht="51" hidden="1" x14ac:dyDescent="0.2">
      <c r="A107" s="10" t="s">
        <v>126</v>
      </c>
      <c r="B107" s="85"/>
      <c r="C107" s="35">
        <v>0</v>
      </c>
    </row>
    <row r="108" spans="1:3" s="24" customFormat="1" ht="135.75" customHeight="1" x14ac:dyDescent="0.2">
      <c r="A108" s="10" t="s">
        <v>127</v>
      </c>
      <c r="B108" s="85"/>
      <c r="C108" s="35">
        <v>18650.14</v>
      </c>
    </row>
    <row r="109" spans="1:3" s="14" customFormat="1" ht="66" customHeight="1" x14ac:dyDescent="0.2">
      <c r="A109" s="67" t="s">
        <v>159</v>
      </c>
      <c r="B109" s="85"/>
      <c r="C109" s="35">
        <v>0</v>
      </c>
    </row>
    <row r="110" spans="1:3" s="14" customFormat="1" ht="33.75" customHeight="1" x14ac:dyDescent="0.2">
      <c r="A110" s="68" t="s">
        <v>175</v>
      </c>
      <c r="B110" s="85"/>
      <c r="C110" s="35"/>
    </row>
    <row r="111" spans="1:3" s="14" customFormat="1" ht="107.25" customHeight="1" x14ac:dyDescent="0.2">
      <c r="A111" s="27" t="s">
        <v>137</v>
      </c>
      <c r="B111" s="84"/>
      <c r="C111" s="35">
        <v>6165660</v>
      </c>
    </row>
    <row r="112" spans="1:3" s="14" customFormat="1" ht="409.6" customHeight="1" x14ac:dyDescent="0.2">
      <c r="A112" s="40" t="s">
        <v>147</v>
      </c>
      <c r="B112" s="84"/>
      <c r="C112" s="35">
        <v>966192.25</v>
      </c>
    </row>
    <row r="113" spans="1:3" s="14" customFormat="1" ht="34.5" hidden="1" customHeight="1" x14ac:dyDescent="0.2">
      <c r="A113" s="19" t="s">
        <v>66</v>
      </c>
      <c r="B113" s="92" t="s">
        <v>67</v>
      </c>
      <c r="C113" s="60">
        <f>C114</f>
        <v>0</v>
      </c>
    </row>
    <row r="114" spans="1:3" s="14" customFormat="1" ht="31.5" hidden="1" customHeight="1" x14ac:dyDescent="0.2">
      <c r="A114" s="13" t="s">
        <v>150</v>
      </c>
      <c r="B114" s="92" t="s">
        <v>151</v>
      </c>
      <c r="C114" s="35">
        <v>0</v>
      </c>
    </row>
    <row r="115" spans="1:3" s="14" customFormat="1" ht="27.75" hidden="1" customHeight="1" x14ac:dyDescent="0.2">
      <c r="A115" s="22" t="s">
        <v>61</v>
      </c>
      <c r="B115" s="38" t="s">
        <v>56</v>
      </c>
      <c r="C115" s="35">
        <f>C116</f>
        <v>0</v>
      </c>
    </row>
    <row r="116" spans="1:3" s="7" customFormat="1" ht="27" hidden="1" customHeight="1" x14ac:dyDescent="0.2">
      <c r="A116" s="23" t="s">
        <v>62</v>
      </c>
      <c r="B116" s="38" t="s">
        <v>60</v>
      </c>
      <c r="C116" s="35">
        <v>0</v>
      </c>
    </row>
    <row r="117" spans="1:3" s="7" customFormat="1" x14ac:dyDescent="0.2">
      <c r="A117" s="9"/>
      <c r="B117" s="38"/>
      <c r="C117" s="62"/>
    </row>
    <row r="118" spans="1:3" s="7" customFormat="1" ht="61.5" customHeight="1" x14ac:dyDescent="0.2">
      <c r="A118" s="36" t="s">
        <v>57</v>
      </c>
      <c r="B118" s="38" t="s">
        <v>58</v>
      </c>
      <c r="C118" s="35">
        <f t="shared" ref="C118" si="2">C119+C120+C121</f>
        <v>-120890.59999999999</v>
      </c>
    </row>
    <row r="119" spans="1:3" s="7" customFormat="1" ht="86.25" customHeight="1" x14ac:dyDescent="0.2">
      <c r="A119" s="39" t="s">
        <v>145</v>
      </c>
      <c r="B119" s="38" t="s">
        <v>143</v>
      </c>
      <c r="C119" s="35">
        <v>-0.01</v>
      </c>
    </row>
    <row r="120" spans="1:3" s="7" customFormat="1" ht="62.25" customHeight="1" x14ac:dyDescent="0.2">
      <c r="A120" s="74" t="s">
        <v>160</v>
      </c>
      <c r="B120" s="38" t="s">
        <v>161</v>
      </c>
      <c r="C120" s="35">
        <v>-119130.91</v>
      </c>
    </row>
    <row r="121" spans="1:3" s="7" customFormat="1" ht="66.75" customHeight="1" x14ac:dyDescent="0.2">
      <c r="A121" s="37" t="s">
        <v>146</v>
      </c>
      <c r="B121" s="93" t="s">
        <v>144</v>
      </c>
      <c r="C121" s="63">
        <v>-1759.68</v>
      </c>
    </row>
    <row r="122" spans="1:3" s="14" customFormat="1" ht="36.75" customHeight="1" x14ac:dyDescent="0.2">
      <c r="A122" s="65" t="s">
        <v>32</v>
      </c>
      <c r="B122" s="94"/>
      <c r="C122" s="64">
        <f t="shared" ref="C122" si="3">C11+C62</f>
        <v>1004805033.1899998</v>
      </c>
    </row>
    <row r="123" spans="1:3" s="7" customFormat="1" ht="21.75" customHeight="1" x14ac:dyDescent="0.2">
      <c r="A123" s="1"/>
      <c r="B123" s="25"/>
      <c r="C123" s="25"/>
    </row>
  </sheetData>
  <mergeCells count="6">
    <mergeCell ref="B1:C1"/>
    <mergeCell ref="A4:C4"/>
    <mergeCell ref="A5:C5"/>
    <mergeCell ref="B2:O2"/>
    <mergeCell ref="B7:B8"/>
    <mergeCell ref="A7:A8"/>
  </mergeCells>
  <phoneticPr fontId="0" type="noConversion"/>
  <pageMargins left="1.1811023622047245" right="0.39370078740157483" top="0.74803149606299213" bottom="0.74803149606299213" header="0.51181102362204722" footer="0.51181102362204722"/>
  <pageSetup paperSize="9" scale="77" firstPageNumber="44" fitToWidth="0" fitToHeight="6" orientation="portrait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доходы 2025</vt:lpstr>
      <vt:lpstr>'доходы 2025'!Заголовки_для_печати</vt:lpstr>
      <vt:lpstr>'доходы 2025'!Область_печати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Пунягов</dc:creator>
  <cp:lastModifiedBy>МВ. Чемакина</cp:lastModifiedBy>
  <cp:lastPrinted>2025-07-28T13:25:33Z</cp:lastPrinted>
  <dcterms:created xsi:type="dcterms:W3CDTF">2004-09-13T07:20:24Z</dcterms:created>
  <dcterms:modified xsi:type="dcterms:W3CDTF">2025-10-15T09:05:05Z</dcterms:modified>
</cp:coreProperties>
</file>