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2" i="1"/>
  <c r="F65"/>
  <c r="G65"/>
  <c r="H65"/>
  <c r="I65"/>
  <c r="J65"/>
  <c r="N65"/>
  <c r="O65"/>
  <c r="F61"/>
  <c r="D61" s="1"/>
  <c r="G61"/>
  <c r="H61"/>
  <c r="I61"/>
  <c r="J61"/>
  <c r="K61"/>
  <c r="L61"/>
  <c r="M61"/>
  <c r="N61"/>
  <c r="O61"/>
  <c r="F62"/>
  <c r="H62"/>
  <c r="I62"/>
  <c r="J62"/>
  <c r="K62"/>
  <c r="L62"/>
  <c r="M62"/>
  <c r="N62"/>
  <c r="O62"/>
  <c r="F63"/>
  <c r="G63"/>
  <c r="H63"/>
  <c r="I63"/>
  <c r="J63"/>
  <c r="K63"/>
  <c r="L63"/>
  <c r="M63"/>
  <c r="N63"/>
  <c r="O63"/>
  <c r="F64"/>
  <c r="G64"/>
  <c r="H64"/>
  <c r="I64"/>
  <c r="J64"/>
  <c r="K64"/>
  <c r="L64"/>
  <c r="M64"/>
  <c r="M65" s="1"/>
  <c r="N64"/>
  <c r="O64"/>
  <c r="E62"/>
  <c r="E63"/>
  <c r="E64"/>
  <c r="E61"/>
  <c r="F60"/>
  <c r="G60"/>
  <c r="H60"/>
  <c r="I60"/>
  <c r="J60"/>
  <c r="K60"/>
  <c r="L60"/>
  <c r="M60"/>
  <c r="N60"/>
  <c r="O60"/>
  <c r="F55"/>
  <c r="D55" s="1"/>
  <c r="G55"/>
  <c r="H55"/>
  <c r="I55"/>
  <c r="J55"/>
  <c r="K55"/>
  <c r="L55"/>
  <c r="M55"/>
  <c r="N55"/>
  <c r="O55"/>
  <c r="D52"/>
  <c r="D53"/>
  <c r="D54"/>
  <c r="D56"/>
  <c r="D57"/>
  <c r="D58"/>
  <c r="D59"/>
  <c r="D51"/>
  <c r="F48"/>
  <c r="D48" s="1"/>
  <c r="G48"/>
  <c r="H48"/>
  <c r="I48"/>
  <c r="J48"/>
  <c r="K48"/>
  <c r="L48"/>
  <c r="M48"/>
  <c r="N48"/>
  <c r="O48"/>
  <c r="F43"/>
  <c r="G43"/>
  <c r="H43"/>
  <c r="I43"/>
  <c r="J43"/>
  <c r="K43"/>
  <c r="L43"/>
  <c r="M43"/>
  <c r="N43"/>
  <c r="O43"/>
  <c r="F38"/>
  <c r="D38" s="1"/>
  <c r="G38"/>
  <c r="H38"/>
  <c r="I38"/>
  <c r="J38"/>
  <c r="K38"/>
  <c r="L38"/>
  <c r="M38"/>
  <c r="N38"/>
  <c r="O38"/>
  <c r="D34"/>
  <c r="D35"/>
  <c r="D36"/>
  <c r="D37"/>
  <c r="D39"/>
  <c r="D40"/>
  <c r="D41"/>
  <c r="D42"/>
  <c r="D43"/>
  <c r="D44"/>
  <c r="D45"/>
  <c r="D46"/>
  <c r="D47"/>
  <c r="F33"/>
  <c r="G33"/>
  <c r="H33"/>
  <c r="I33"/>
  <c r="J33"/>
  <c r="K33"/>
  <c r="L33"/>
  <c r="M33"/>
  <c r="N33"/>
  <c r="O33"/>
  <c r="D30"/>
  <c r="D31"/>
  <c r="D32"/>
  <c r="D29"/>
  <c r="F27"/>
  <c r="G27"/>
  <c r="H27"/>
  <c r="I27"/>
  <c r="J27"/>
  <c r="K27"/>
  <c r="L27"/>
  <c r="M27"/>
  <c r="N27"/>
  <c r="O27"/>
  <c r="F22"/>
  <c r="D22" s="1"/>
  <c r="G22"/>
  <c r="H22"/>
  <c r="I22"/>
  <c r="J22"/>
  <c r="K22"/>
  <c r="L22"/>
  <c r="M22"/>
  <c r="N22"/>
  <c r="O22"/>
  <c r="D18"/>
  <c r="D19"/>
  <c r="D20"/>
  <c r="D21"/>
  <c r="D23"/>
  <c r="D24"/>
  <c r="D25"/>
  <c r="D26"/>
  <c r="D27"/>
  <c r="F17"/>
  <c r="G17"/>
  <c r="H17"/>
  <c r="I17"/>
  <c r="J17"/>
  <c r="K17"/>
  <c r="L17"/>
  <c r="M17"/>
  <c r="N17"/>
  <c r="O17"/>
  <c r="D14"/>
  <c r="D15"/>
  <c r="D16"/>
  <c r="D17"/>
  <c r="D13"/>
  <c r="E27"/>
  <c r="E22"/>
  <c r="D60" l="1"/>
  <c r="L65"/>
  <c r="K65"/>
  <c r="D62"/>
  <c r="D33"/>
  <c r="D64"/>
  <c r="D63"/>
  <c r="E60" l="1"/>
  <c r="E55"/>
  <c r="E48"/>
  <c r="E43"/>
  <c r="E38"/>
  <c r="E33"/>
  <c r="I31" l="1"/>
  <c r="E16" l="1"/>
  <c r="E65" l="1"/>
  <c r="D65" s="1"/>
  <c r="E17"/>
</calcChain>
</file>

<file path=xl/sharedStrings.xml><?xml version="1.0" encoding="utf-8"?>
<sst xmlns="http://schemas.openxmlformats.org/spreadsheetml/2006/main" count="93" uniqueCount="45">
  <si>
    <t>ПЕРЕЧЕНЬ</t>
  </si>
  <si>
    <t xml:space="preserve"> всего </t>
  </si>
  <si>
    <t xml:space="preserve">областной   </t>
  </si>
  <si>
    <t xml:space="preserve">ИТОГО       </t>
  </si>
  <si>
    <t xml:space="preserve">Источники финансирования, бюджет     </t>
  </si>
  <si>
    <t xml:space="preserve">местный     </t>
  </si>
  <si>
    <t xml:space="preserve">    Объемы финансирования (тыс. руб.)     </t>
  </si>
  <si>
    <t xml:space="preserve">Обеспечение населения пос. Сия качественной питьевой водой  </t>
  </si>
  <si>
    <t xml:space="preserve">предоставление земельных участков для индивидуального жилищного строительства мноодетным семьям общей площадью 15,45 га (103 семьи)  </t>
  </si>
  <si>
    <t>предоставление компенсационных выплат процентов по целевому кредиту на строительство индивидуального жилого дома участнику программы</t>
  </si>
  <si>
    <t>федеральный</t>
  </si>
  <si>
    <t xml:space="preserve"> показатели результата  реализации мероприятия </t>
  </si>
  <si>
    <t>Задача № 2. Создание условий для развития жилищного строительства</t>
  </si>
  <si>
    <t xml:space="preserve">Обеспечение населения пос. Пинега качественной питьевой водой  </t>
  </si>
  <si>
    <r>
      <t xml:space="preserve">   Наименование   мероприятия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   </t>
    </r>
  </si>
  <si>
    <t>Задача № 3. Строительство объектов жилищно-коммунального хозяйства</t>
  </si>
  <si>
    <t>Цель - повышение доступности жилья и качества жилищного обеспечения  населения</t>
  </si>
  <si>
    <t>Цель  - повышение качества и надежности предоставления жилищно-коммунальных услуг населению</t>
  </si>
  <si>
    <t>Всего по муниципальной программе</t>
  </si>
  <si>
    <t>районный</t>
  </si>
  <si>
    <t>мероприятий муниципальной программы</t>
  </si>
  <si>
    <t xml:space="preserve">отдел архитектуры и строительства администрации МО «Пинежский район», Администрация МО «Пинежский район»    </t>
  </si>
  <si>
    <t>ответственный исполнитель, соисполнители</t>
  </si>
  <si>
    <t xml:space="preserve">отдел архитектуры и строительства администрации МО «Пинежский район», Администрация МО «Пинежский  район»     </t>
  </si>
  <si>
    <t xml:space="preserve">отдел архитектуры и строительства  администрации МО «Пинежский район»      </t>
  </si>
  <si>
    <t xml:space="preserve">отдел архитектуры и строительства администрации МО «Пинежский район»,    Администрация МО «Пинежский район»     </t>
  </si>
  <si>
    <t xml:space="preserve">Разработка схемы территориального планирования Пинежского района </t>
  </si>
  <si>
    <t xml:space="preserve">1.1. Разработка генеральных планов с правилами землепользования и застройки муниципальных образований поселений    </t>
  </si>
  <si>
    <t xml:space="preserve">1.2. Разработка схемы территориального планирования Пинежского района    </t>
  </si>
  <si>
    <t xml:space="preserve">Разработка генеральных планов с правилами землепользования и застройки 9 муниципальных образований в соответствии с муниципальными контрактами </t>
  </si>
  <si>
    <t>2.3. Оказание финансовой поддержки гражданам в целях осуществления индивидуального жилищного строительства</t>
  </si>
  <si>
    <t>2.2. Обеспечение земельных участков, предоставляемых многодетным семьям для индивидуального жилищного строительства и ведения личного подсобного хозяйства объектами инженерной и транспортной инфраструктуры</t>
  </si>
  <si>
    <t xml:space="preserve">3.1. Реконструкция водопроводных очистных сооружений в  пос. Сия Пинежского района Архангельской области   </t>
  </si>
  <si>
    <t>3.2. Реконструкция водоснабжения (строительство водозабора) пос. Пинега</t>
  </si>
  <si>
    <t>2.4. Строительство многокварирных домов</t>
  </si>
  <si>
    <t>Обеспечение жильем нуждающихся граждан</t>
  </si>
  <si>
    <t xml:space="preserve">2.1 Обеспечение земельных участков под массовое жилищное строительство коммунальной, инженерной и транспортрной инфраструктурой   </t>
  </si>
  <si>
    <t xml:space="preserve">Обеспечение земельных участков под массовое жилищное строительство коммунальной, инженерной и транспортной инфраструктурой общей площадью 80,53 га  </t>
  </si>
  <si>
    <t xml:space="preserve">местный  </t>
  </si>
  <si>
    <t>ИТОГО</t>
  </si>
  <si>
    <t xml:space="preserve">1.3. Разработка проектов планировки и проектов межевания территории в населенных пунктах Пинежского района </t>
  </si>
  <si>
    <t>Задача 1. Обеспечение территории Пинежского района документами территориального планирования и проектами планировок.</t>
  </si>
  <si>
    <t>Разработка проектов планирок и проектов межевания территорий Пинежского района</t>
  </si>
  <si>
    <t xml:space="preserve">ПРИЛОЖЕНИЕ № 3
                                                                                                       к муниципальной программе                                                                                                          «Обеспечение качественным, доступным жильем
 и объектами жилищно-коммунального хозяйства
 населения Пинежского муниципального района 
на 2014 – 2024 годы"
</t>
  </si>
  <si>
    <t>"Обеспечение качественным, доступным жильем и объектами жилищно-коммунального хозяйства населения Пинежского района на 2014 – 2024 годы"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</si>
</sst>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16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8" fillId="0" borderId="2" xfId="0" applyNumberFormat="1" applyFont="1" applyBorder="1"/>
    <xf numFmtId="164" fontId="8" fillId="0" borderId="3" xfId="0" applyNumberFormat="1" applyFont="1" applyBorder="1"/>
    <xf numFmtId="164" fontId="8" fillId="0" borderId="4" xfId="0" applyNumberFormat="1" applyFont="1" applyBorder="1"/>
    <xf numFmtId="164" fontId="7" fillId="0" borderId="1" xfId="0" applyNumberFormat="1" applyFont="1" applyBorder="1" applyAlignment="1">
      <alignment vertical="top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0" fillId="2" borderId="0" xfId="0" applyNumberFormat="1" applyFill="1"/>
    <xf numFmtId="0" fontId="0" fillId="2" borderId="0" xfId="0" applyFill="1"/>
    <xf numFmtId="164" fontId="5" fillId="0" borderId="1" xfId="0" applyNumberFormat="1" applyFont="1" applyBorder="1" applyAlignment="1">
      <alignment horizontal="left" vertical="top" wrapText="1"/>
    </xf>
    <xf numFmtId="164" fontId="8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 wrapText="1"/>
    </xf>
    <xf numFmtId="164" fontId="11" fillId="0" borderId="3" xfId="0" applyNumberFormat="1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wrapText="1"/>
    </xf>
    <xf numFmtId="164" fontId="9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164" fontId="8" fillId="0" borderId="2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8" fillId="0" borderId="5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0" fontId="0" fillId="0" borderId="7" xfId="0" applyBorder="1" applyAlignment="1"/>
    <xf numFmtId="164" fontId="5" fillId="0" borderId="4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zoomScale="120" zoomScaleNormal="120" workbookViewId="0">
      <selection activeCell="R69" sqref="R69"/>
    </sheetView>
  </sheetViews>
  <sheetFormatPr defaultRowHeight="15"/>
  <cols>
    <col min="1" max="1" width="22.42578125" customWidth="1"/>
    <col min="2" max="2" width="15.140625" customWidth="1"/>
    <col min="3" max="3" width="11.42578125" customWidth="1"/>
    <col min="4" max="4" width="7.28515625" customWidth="1"/>
    <col min="5" max="5" width="6.28515625" customWidth="1"/>
    <col min="6" max="6" width="5.5703125" customWidth="1"/>
    <col min="7" max="7" width="5.85546875" customWidth="1"/>
    <col min="8" max="8" width="5.28515625" customWidth="1"/>
    <col min="9" max="9" width="5.5703125" style="24" customWidth="1"/>
    <col min="10" max="10" width="5.7109375" customWidth="1"/>
    <col min="11" max="12" width="6.140625" customWidth="1"/>
    <col min="13" max="13" width="7.140625" customWidth="1"/>
    <col min="14" max="15" width="7.85546875" customWidth="1"/>
    <col min="16" max="16" width="19.5703125" customWidth="1"/>
  </cols>
  <sheetData>
    <row r="1" spans="1:16" ht="92.25" customHeight="1">
      <c r="A1" s="1"/>
      <c r="F1" s="50" t="s">
        <v>43</v>
      </c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3" customFormat="1" ht="15.7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s="6" customFormat="1" ht="12.75">
      <c r="A3" s="57" t="s">
        <v>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6" customFormat="1" ht="12.75">
      <c r="A4" s="57" t="s">
        <v>44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s="3" customFormat="1">
      <c r="A5" s="4"/>
      <c r="I5" s="17"/>
    </row>
    <row r="6" spans="1:16" s="3" customFormat="1">
      <c r="A6" s="54" t="s">
        <v>14</v>
      </c>
      <c r="B6" s="54" t="s">
        <v>22</v>
      </c>
      <c r="C6" s="54" t="s">
        <v>4</v>
      </c>
      <c r="D6" s="33" t="s">
        <v>6</v>
      </c>
      <c r="E6" s="34"/>
      <c r="F6" s="34"/>
      <c r="G6" s="34"/>
      <c r="H6" s="34"/>
      <c r="I6" s="34"/>
      <c r="J6" s="34"/>
      <c r="K6" s="34"/>
      <c r="L6" s="35"/>
      <c r="M6" s="31"/>
      <c r="N6" s="31"/>
      <c r="O6" s="31"/>
      <c r="P6" s="54" t="s">
        <v>11</v>
      </c>
    </row>
    <row r="7" spans="1:16" s="3" customFormat="1">
      <c r="A7" s="55"/>
      <c r="B7" s="55"/>
      <c r="C7" s="55"/>
      <c r="D7" s="36"/>
      <c r="E7" s="37"/>
      <c r="F7" s="37"/>
      <c r="G7" s="37"/>
      <c r="H7" s="37"/>
      <c r="I7" s="37"/>
      <c r="J7" s="37"/>
      <c r="K7" s="37"/>
      <c r="L7" s="38"/>
      <c r="M7" s="32"/>
      <c r="N7" s="32"/>
      <c r="O7" s="32"/>
      <c r="P7" s="55"/>
    </row>
    <row r="8" spans="1:16" s="3" customFormat="1">
      <c r="A8" s="55"/>
      <c r="B8" s="55"/>
      <c r="C8" s="55"/>
      <c r="D8" s="54" t="s">
        <v>1</v>
      </c>
      <c r="E8" s="54">
        <v>2014</v>
      </c>
      <c r="F8" s="54">
        <v>2015</v>
      </c>
      <c r="G8" s="54">
        <v>2016</v>
      </c>
      <c r="H8" s="54">
        <v>2017</v>
      </c>
      <c r="I8" s="52">
        <v>2018</v>
      </c>
      <c r="J8" s="54">
        <v>2019</v>
      </c>
      <c r="K8" s="54">
        <v>2020</v>
      </c>
      <c r="L8" s="27">
        <v>2021</v>
      </c>
      <c r="M8" s="29">
        <v>2022</v>
      </c>
      <c r="N8" s="29">
        <v>2023</v>
      </c>
      <c r="O8" s="29">
        <v>2024</v>
      </c>
      <c r="P8" s="55"/>
    </row>
    <row r="9" spans="1:16" s="3" customFormat="1" ht="3" hidden="1" customHeight="1">
      <c r="A9" s="55"/>
      <c r="B9" s="55"/>
      <c r="C9" s="55"/>
      <c r="D9" s="54"/>
      <c r="E9" s="55"/>
      <c r="F9" s="55"/>
      <c r="G9" s="55"/>
      <c r="H9" s="55"/>
      <c r="I9" s="53"/>
      <c r="J9" s="55"/>
      <c r="K9" s="55"/>
      <c r="L9" s="28"/>
      <c r="M9" s="30"/>
      <c r="N9" s="30"/>
      <c r="O9" s="30"/>
      <c r="P9" s="55"/>
    </row>
    <row r="10" spans="1:16" s="3" customFormat="1" ht="11.25" customHeight="1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18">
        <v>9</v>
      </c>
      <c r="J10" s="5">
        <v>10</v>
      </c>
      <c r="K10" s="5">
        <v>11</v>
      </c>
      <c r="L10" s="27">
        <v>12</v>
      </c>
      <c r="M10" s="29">
        <v>13</v>
      </c>
      <c r="N10" s="29">
        <v>14</v>
      </c>
      <c r="O10" s="29">
        <v>15</v>
      </c>
      <c r="P10" s="5">
        <v>16</v>
      </c>
    </row>
    <row r="11" spans="1:16" s="3" customFormat="1" ht="15" customHeight="1">
      <c r="A11" s="47" t="s">
        <v>16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s="3" customFormat="1" ht="15" customHeight="1">
      <c r="A12" s="47" t="s">
        <v>41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</row>
    <row r="13" spans="1:16" s="10" customFormat="1" ht="15" customHeight="1">
      <c r="A13" s="39" t="s">
        <v>27</v>
      </c>
      <c r="B13" s="42" t="s">
        <v>21</v>
      </c>
      <c r="C13" s="7" t="s">
        <v>10</v>
      </c>
      <c r="D13" s="8">
        <f>E13+F13+G13+H13+I13+J13+K13+L13+M13+N13+O13</f>
        <v>0</v>
      </c>
      <c r="E13" s="9"/>
      <c r="F13" s="9"/>
      <c r="G13" s="9"/>
      <c r="H13" s="9"/>
      <c r="I13" s="19"/>
      <c r="J13" s="9"/>
      <c r="K13" s="9"/>
      <c r="L13" s="9"/>
      <c r="M13" s="9"/>
      <c r="N13" s="9"/>
      <c r="O13" s="9"/>
      <c r="P13" s="39" t="s">
        <v>29</v>
      </c>
    </row>
    <row r="14" spans="1:16" s="10" customFormat="1" ht="15" customHeight="1">
      <c r="A14" s="40"/>
      <c r="B14" s="43"/>
      <c r="C14" s="8" t="s">
        <v>2</v>
      </c>
      <c r="D14" s="8">
        <f t="shared" ref="D14:D27" si="0">E14+F14+G14+H14+I14+J14+K14+L14+M14+N14+O14</f>
        <v>1680.6</v>
      </c>
      <c r="E14" s="8">
        <v>1213.0999999999999</v>
      </c>
      <c r="F14" s="8">
        <v>467.5</v>
      </c>
      <c r="G14" s="8"/>
      <c r="H14" s="16"/>
      <c r="I14" s="20"/>
      <c r="J14" s="8"/>
      <c r="K14" s="8"/>
      <c r="L14" s="8"/>
      <c r="M14" s="8"/>
      <c r="N14" s="8"/>
      <c r="O14" s="8"/>
      <c r="P14" s="45"/>
    </row>
    <row r="15" spans="1:16" s="10" customFormat="1" ht="11.25">
      <c r="A15" s="40"/>
      <c r="B15" s="43"/>
      <c r="C15" s="8" t="s">
        <v>19</v>
      </c>
      <c r="D15" s="8">
        <f t="shared" si="0"/>
        <v>4931.3999999999996</v>
      </c>
      <c r="E15" s="8"/>
      <c r="F15" s="8"/>
      <c r="G15" s="8"/>
      <c r="H15" s="8">
        <v>852</v>
      </c>
      <c r="I15" s="20">
        <v>1755.2</v>
      </c>
      <c r="J15" s="8">
        <v>960.2</v>
      </c>
      <c r="K15" s="8">
        <v>682</v>
      </c>
      <c r="L15" s="8">
        <v>682</v>
      </c>
      <c r="M15" s="8"/>
      <c r="N15" s="8"/>
      <c r="O15" s="8"/>
      <c r="P15" s="45"/>
    </row>
    <row r="16" spans="1:16" s="10" customFormat="1" ht="15" customHeight="1">
      <c r="A16" s="40"/>
      <c r="B16" s="43"/>
      <c r="C16" s="8" t="s">
        <v>5</v>
      </c>
      <c r="D16" s="8">
        <f t="shared" si="0"/>
        <v>1124.2</v>
      </c>
      <c r="E16" s="8">
        <f>187.7+163.8+145.1+154.3</f>
        <v>650.90000000000009</v>
      </c>
      <c r="F16" s="8">
        <v>473.3</v>
      </c>
      <c r="G16" s="8"/>
      <c r="H16" s="8"/>
      <c r="I16" s="20"/>
      <c r="J16" s="8"/>
      <c r="K16" s="8"/>
      <c r="L16" s="8"/>
      <c r="M16" s="8"/>
      <c r="N16" s="8"/>
      <c r="O16" s="8"/>
      <c r="P16" s="45"/>
    </row>
    <row r="17" spans="1:16" s="10" customFormat="1" ht="15" customHeight="1">
      <c r="A17" s="41"/>
      <c r="B17" s="44"/>
      <c r="C17" s="8" t="s">
        <v>3</v>
      </c>
      <c r="D17" s="8">
        <f t="shared" si="0"/>
        <v>7736.2</v>
      </c>
      <c r="E17" s="8">
        <f t="shared" ref="E17:O17" si="1">SUM(E13:E16)</f>
        <v>1864</v>
      </c>
      <c r="F17" s="8">
        <f t="shared" si="1"/>
        <v>940.8</v>
      </c>
      <c r="G17" s="8">
        <f t="shared" si="1"/>
        <v>0</v>
      </c>
      <c r="H17" s="8">
        <f t="shared" si="1"/>
        <v>852</v>
      </c>
      <c r="I17" s="8">
        <f t="shared" si="1"/>
        <v>1755.2</v>
      </c>
      <c r="J17" s="8">
        <f t="shared" si="1"/>
        <v>960.2</v>
      </c>
      <c r="K17" s="8">
        <f t="shared" si="1"/>
        <v>682</v>
      </c>
      <c r="L17" s="8">
        <f t="shared" si="1"/>
        <v>682</v>
      </c>
      <c r="M17" s="8">
        <f t="shared" si="1"/>
        <v>0</v>
      </c>
      <c r="N17" s="8">
        <f t="shared" si="1"/>
        <v>0</v>
      </c>
      <c r="O17" s="8">
        <f t="shared" si="1"/>
        <v>0</v>
      </c>
      <c r="P17" s="46"/>
    </row>
    <row r="18" spans="1:16" s="10" customFormat="1" ht="15" customHeight="1">
      <c r="A18" s="39" t="s">
        <v>28</v>
      </c>
      <c r="B18" s="42" t="s">
        <v>21</v>
      </c>
      <c r="C18" s="7" t="s">
        <v>10</v>
      </c>
      <c r="D18" s="8">
        <f t="shared" si="0"/>
        <v>0</v>
      </c>
      <c r="E18" s="9"/>
      <c r="F18" s="9"/>
      <c r="G18" s="9"/>
      <c r="H18" s="9"/>
      <c r="I18" s="19"/>
      <c r="J18" s="9"/>
      <c r="K18" s="9"/>
      <c r="L18" s="9"/>
      <c r="M18" s="9"/>
      <c r="N18" s="9"/>
      <c r="O18" s="9"/>
      <c r="P18" s="39" t="s">
        <v>26</v>
      </c>
    </row>
    <row r="19" spans="1:16" s="10" customFormat="1" ht="15" customHeight="1">
      <c r="A19" s="62"/>
      <c r="B19" s="67"/>
      <c r="C19" s="8" t="s">
        <v>2</v>
      </c>
      <c r="D19" s="8">
        <f t="shared" si="0"/>
        <v>487.9</v>
      </c>
      <c r="E19" s="8">
        <v>487.9</v>
      </c>
      <c r="F19" s="8"/>
      <c r="G19" s="8"/>
      <c r="H19" s="8"/>
      <c r="I19" s="20"/>
      <c r="J19" s="8"/>
      <c r="K19" s="8"/>
      <c r="L19" s="8"/>
      <c r="M19" s="8"/>
      <c r="N19" s="8"/>
      <c r="O19" s="8"/>
      <c r="P19" s="62"/>
    </row>
    <row r="20" spans="1:16" s="10" customFormat="1" ht="11.25">
      <c r="A20" s="62"/>
      <c r="B20" s="67"/>
      <c r="C20" s="8" t="s">
        <v>19</v>
      </c>
      <c r="D20" s="8">
        <f t="shared" si="0"/>
        <v>104.6</v>
      </c>
      <c r="E20" s="8">
        <v>104.6</v>
      </c>
      <c r="F20" s="8"/>
      <c r="G20" s="8"/>
      <c r="H20" s="8"/>
      <c r="I20" s="20"/>
      <c r="J20" s="8"/>
      <c r="K20" s="8"/>
      <c r="L20" s="8"/>
      <c r="M20" s="8"/>
      <c r="N20" s="8"/>
      <c r="O20" s="8"/>
      <c r="P20" s="62"/>
    </row>
    <row r="21" spans="1:16" s="10" customFormat="1" ht="11.25">
      <c r="A21" s="62"/>
      <c r="B21" s="67"/>
      <c r="C21" s="8" t="s">
        <v>38</v>
      </c>
      <c r="D21" s="8">
        <f t="shared" si="0"/>
        <v>0</v>
      </c>
      <c r="E21" s="8"/>
      <c r="F21" s="8"/>
      <c r="G21" s="8"/>
      <c r="H21" s="8"/>
      <c r="I21" s="20"/>
      <c r="J21" s="8"/>
      <c r="K21" s="8"/>
      <c r="L21" s="8"/>
      <c r="M21" s="8"/>
      <c r="N21" s="8"/>
      <c r="O21" s="8"/>
      <c r="P21" s="62"/>
    </row>
    <row r="22" spans="1:16" s="10" customFormat="1" ht="15" customHeight="1">
      <c r="A22" s="63"/>
      <c r="B22" s="67"/>
      <c r="C22" s="25" t="s">
        <v>39</v>
      </c>
      <c r="D22" s="8">
        <f t="shared" si="0"/>
        <v>592.5</v>
      </c>
      <c r="E22" s="8">
        <f t="shared" ref="E22:O22" si="2">E18+E19+E20</f>
        <v>592.5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63"/>
    </row>
    <row r="23" spans="1:16" s="10" customFormat="1" ht="15" customHeight="1">
      <c r="A23" s="64" t="s">
        <v>40</v>
      </c>
      <c r="B23" s="68" t="s">
        <v>21</v>
      </c>
      <c r="C23" s="7" t="s">
        <v>10</v>
      </c>
      <c r="D23" s="8">
        <f t="shared" si="0"/>
        <v>0</v>
      </c>
      <c r="E23" s="8"/>
      <c r="F23" s="8"/>
      <c r="G23" s="8"/>
      <c r="H23" s="8"/>
      <c r="I23" s="20"/>
      <c r="J23" s="8"/>
      <c r="K23" s="8"/>
      <c r="L23" s="8"/>
      <c r="M23" s="8"/>
      <c r="N23" s="8"/>
      <c r="O23" s="8"/>
      <c r="P23" s="68" t="s">
        <v>42</v>
      </c>
    </row>
    <row r="24" spans="1:16" s="10" customFormat="1" ht="15" customHeight="1">
      <c r="A24" s="65"/>
      <c r="B24" s="65"/>
      <c r="C24" s="8" t="s">
        <v>2</v>
      </c>
      <c r="D24" s="8">
        <f t="shared" si="0"/>
        <v>0</v>
      </c>
      <c r="E24" s="8"/>
      <c r="F24" s="8"/>
      <c r="G24" s="8"/>
      <c r="H24" s="8"/>
      <c r="I24" s="20"/>
      <c r="J24" s="8"/>
      <c r="K24" s="8"/>
      <c r="L24" s="8"/>
      <c r="M24" s="8"/>
      <c r="N24" s="8"/>
      <c r="O24" s="8"/>
      <c r="P24" s="67"/>
    </row>
    <row r="25" spans="1:16" s="10" customFormat="1" ht="15" customHeight="1">
      <c r="A25" s="65"/>
      <c r="B25" s="65"/>
      <c r="C25" s="8" t="s">
        <v>19</v>
      </c>
      <c r="D25" s="8">
        <f t="shared" si="0"/>
        <v>345</v>
      </c>
      <c r="E25" s="8"/>
      <c r="F25" s="8"/>
      <c r="G25" s="8"/>
      <c r="H25" s="8"/>
      <c r="I25" s="20"/>
      <c r="J25" s="8"/>
      <c r="K25" s="8">
        <v>345</v>
      </c>
      <c r="L25" s="8"/>
      <c r="M25" s="8"/>
      <c r="N25" s="8"/>
      <c r="O25" s="8"/>
      <c r="P25" s="67"/>
    </row>
    <row r="26" spans="1:16" s="10" customFormat="1" ht="15" customHeight="1">
      <c r="A26" s="65"/>
      <c r="B26" s="65"/>
      <c r="C26" s="8" t="s">
        <v>5</v>
      </c>
      <c r="D26" s="8">
        <f t="shared" si="0"/>
        <v>0</v>
      </c>
      <c r="E26" s="8"/>
      <c r="F26" s="8"/>
      <c r="G26" s="8"/>
      <c r="H26" s="8"/>
      <c r="I26" s="20"/>
      <c r="J26" s="8"/>
      <c r="K26" s="8"/>
      <c r="L26" s="8"/>
      <c r="M26" s="8"/>
      <c r="N26" s="8"/>
      <c r="O26" s="8"/>
      <c r="P26" s="67"/>
    </row>
    <row r="27" spans="1:16" s="10" customFormat="1" ht="15" customHeight="1">
      <c r="A27" s="66"/>
      <c r="B27" s="66"/>
      <c r="C27" s="8" t="s">
        <v>3</v>
      </c>
      <c r="D27" s="8">
        <f t="shared" si="0"/>
        <v>345</v>
      </c>
      <c r="E27" s="26">
        <f t="shared" ref="E27:O27" si="3">E23+E24+E25+E26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345</v>
      </c>
      <c r="L27" s="26">
        <f t="shared" si="3"/>
        <v>0</v>
      </c>
      <c r="M27" s="26">
        <f t="shared" si="3"/>
        <v>0</v>
      </c>
      <c r="N27" s="26">
        <f t="shared" si="3"/>
        <v>0</v>
      </c>
      <c r="O27" s="26">
        <f t="shared" si="3"/>
        <v>0</v>
      </c>
      <c r="P27" s="69"/>
    </row>
    <row r="28" spans="1:16" s="10" customFormat="1" ht="18" customHeight="1">
      <c r="A28" s="59" t="s">
        <v>12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</row>
    <row r="29" spans="1:16" s="10" customFormat="1" ht="18" customHeight="1">
      <c r="A29" s="39" t="s">
        <v>36</v>
      </c>
      <c r="B29" s="42" t="s">
        <v>23</v>
      </c>
      <c r="C29" s="7" t="s">
        <v>10</v>
      </c>
      <c r="D29" s="8">
        <f>SUM(E29+F29+G29+H29+I29+J29+K29+L29+M29+N29+O29)</f>
        <v>0</v>
      </c>
      <c r="E29" s="11"/>
      <c r="F29" s="11"/>
      <c r="G29" s="11"/>
      <c r="H29" s="11"/>
      <c r="I29" s="21"/>
      <c r="J29" s="11"/>
      <c r="K29" s="11"/>
      <c r="L29" s="11"/>
      <c r="M29" s="11"/>
      <c r="N29" s="11"/>
      <c r="O29" s="11"/>
      <c r="P29" s="39" t="s">
        <v>37</v>
      </c>
    </row>
    <row r="30" spans="1:16" s="10" customFormat="1" ht="15" customHeight="1">
      <c r="A30" s="45"/>
      <c r="B30" s="43"/>
      <c r="C30" s="8" t="s">
        <v>2</v>
      </c>
      <c r="D30" s="8">
        <f t="shared" ref="D30:D48" si="4">SUM(E30+F30+G30+H30+I30+J30+K30+L30+M30+N30+O30)</f>
        <v>0</v>
      </c>
      <c r="E30" s="8"/>
      <c r="F30" s="8"/>
      <c r="G30" s="8"/>
      <c r="H30" s="8"/>
      <c r="I30" s="20"/>
      <c r="J30" s="8"/>
      <c r="K30" s="8"/>
      <c r="L30" s="8"/>
      <c r="M30" s="8"/>
      <c r="N30" s="8"/>
      <c r="O30" s="8"/>
      <c r="P30" s="45"/>
    </row>
    <row r="31" spans="1:16" s="10" customFormat="1" ht="11.25" customHeight="1">
      <c r="A31" s="45"/>
      <c r="B31" s="43"/>
      <c r="C31" s="8" t="s">
        <v>19</v>
      </c>
      <c r="D31" s="8">
        <f t="shared" si="4"/>
        <v>15938.5</v>
      </c>
      <c r="E31" s="8">
        <v>329</v>
      </c>
      <c r="F31" s="8">
        <v>16</v>
      </c>
      <c r="G31" s="8"/>
      <c r="H31" s="8">
        <v>3092.2</v>
      </c>
      <c r="I31" s="20">
        <f>2451.3</f>
        <v>2451.3000000000002</v>
      </c>
      <c r="J31" s="8"/>
      <c r="K31" s="8">
        <v>5150</v>
      </c>
      <c r="L31" s="8">
        <v>4900</v>
      </c>
      <c r="M31" s="8"/>
      <c r="N31" s="8"/>
      <c r="O31" s="8"/>
      <c r="P31" s="45"/>
    </row>
    <row r="32" spans="1:16" s="10" customFormat="1" ht="15" customHeight="1">
      <c r="A32" s="45"/>
      <c r="B32" s="43"/>
      <c r="C32" s="8" t="s">
        <v>5</v>
      </c>
      <c r="D32" s="8">
        <f t="shared" si="4"/>
        <v>0</v>
      </c>
      <c r="E32" s="8"/>
      <c r="F32" s="8"/>
      <c r="G32" s="8"/>
      <c r="H32" s="8"/>
      <c r="I32" s="20"/>
      <c r="J32" s="8"/>
      <c r="K32" s="8"/>
      <c r="L32" s="8"/>
      <c r="M32" s="8"/>
      <c r="N32" s="8"/>
      <c r="O32" s="8"/>
      <c r="P32" s="45"/>
    </row>
    <row r="33" spans="1:16" s="10" customFormat="1" ht="23.25" customHeight="1">
      <c r="A33" s="46"/>
      <c r="B33" s="44"/>
      <c r="C33" s="8" t="s">
        <v>3</v>
      </c>
      <c r="D33" s="8">
        <f t="shared" si="4"/>
        <v>15938.5</v>
      </c>
      <c r="E33" s="8">
        <f t="shared" ref="E33:O33" si="5">SUM(E29:E32)</f>
        <v>329</v>
      </c>
      <c r="F33" s="8">
        <f t="shared" si="5"/>
        <v>16</v>
      </c>
      <c r="G33" s="8">
        <f t="shared" si="5"/>
        <v>0</v>
      </c>
      <c r="H33" s="8">
        <f t="shared" si="5"/>
        <v>3092.2</v>
      </c>
      <c r="I33" s="8">
        <f t="shared" si="5"/>
        <v>2451.3000000000002</v>
      </c>
      <c r="J33" s="8">
        <f t="shared" si="5"/>
        <v>0</v>
      </c>
      <c r="K33" s="8">
        <f t="shared" si="5"/>
        <v>5150</v>
      </c>
      <c r="L33" s="8">
        <f t="shared" si="5"/>
        <v>4900</v>
      </c>
      <c r="M33" s="8">
        <f t="shared" si="5"/>
        <v>0</v>
      </c>
      <c r="N33" s="8">
        <f t="shared" si="5"/>
        <v>0</v>
      </c>
      <c r="O33" s="8">
        <f t="shared" si="5"/>
        <v>0</v>
      </c>
      <c r="P33" s="46"/>
    </row>
    <row r="34" spans="1:16" s="10" customFormat="1" ht="15.75" customHeight="1">
      <c r="A34" s="39" t="s">
        <v>31</v>
      </c>
      <c r="B34" s="42" t="s">
        <v>25</v>
      </c>
      <c r="C34" s="7" t="s">
        <v>10</v>
      </c>
      <c r="D34" s="8">
        <f t="shared" si="4"/>
        <v>0</v>
      </c>
      <c r="E34" s="8"/>
      <c r="F34" s="8"/>
      <c r="G34" s="8"/>
      <c r="H34" s="8"/>
      <c r="I34" s="20"/>
      <c r="J34" s="8"/>
      <c r="K34" s="8"/>
      <c r="L34" s="8"/>
      <c r="M34" s="8"/>
      <c r="N34" s="8"/>
      <c r="O34" s="8"/>
      <c r="P34" s="39" t="s">
        <v>8</v>
      </c>
    </row>
    <row r="35" spans="1:16" s="10" customFormat="1" ht="15" customHeight="1">
      <c r="A35" s="45"/>
      <c r="B35" s="43"/>
      <c r="C35" s="8" t="s">
        <v>2</v>
      </c>
      <c r="D35" s="8">
        <f t="shared" si="4"/>
        <v>0</v>
      </c>
      <c r="E35" s="8"/>
      <c r="F35" s="8"/>
      <c r="G35" s="8"/>
      <c r="H35" s="8"/>
      <c r="I35" s="20"/>
      <c r="J35" s="8"/>
      <c r="K35" s="8"/>
      <c r="L35" s="8"/>
      <c r="M35" s="8"/>
      <c r="N35" s="8"/>
      <c r="O35" s="8"/>
      <c r="P35" s="62"/>
    </row>
    <row r="36" spans="1:16" s="10" customFormat="1" ht="11.25">
      <c r="A36" s="45"/>
      <c r="B36" s="43"/>
      <c r="C36" s="8" t="s">
        <v>19</v>
      </c>
      <c r="D36" s="8">
        <f t="shared" si="4"/>
        <v>859</v>
      </c>
      <c r="E36" s="8"/>
      <c r="F36" s="8">
        <v>859</v>
      </c>
      <c r="G36" s="8"/>
      <c r="H36" s="8"/>
      <c r="I36" s="20"/>
      <c r="J36" s="8"/>
      <c r="K36" s="8"/>
      <c r="L36" s="8"/>
      <c r="M36" s="8"/>
      <c r="N36" s="8"/>
      <c r="O36" s="8"/>
      <c r="P36" s="62"/>
    </row>
    <row r="37" spans="1:16" s="10" customFormat="1" ht="15" customHeight="1">
      <c r="A37" s="45"/>
      <c r="B37" s="43"/>
      <c r="C37" s="8" t="s">
        <v>5</v>
      </c>
      <c r="D37" s="8">
        <f t="shared" si="4"/>
        <v>0</v>
      </c>
      <c r="E37" s="8"/>
      <c r="F37" s="8"/>
      <c r="G37" s="8"/>
      <c r="H37" s="8"/>
      <c r="I37" s="20"/>
      <c r="J37" s="8"/>
      <c r="K37" s="8"/>
      <c r="L37" s="8"/>
      <c r="M37" s="8"/>
      <c r="N37" s="8"/>
      <c r="O37" s="8"/>
      <c r="P37" s="62"/>
    </row>
    <row r="38" spans="1:16" s="10" customFormat="1" ht="36.75" customHeight="1">
      <c r="A38" s="46"/>
      <c r="B38" s="44"/>
      <c r="C38" s="8" t="s">
        <v>3</v>
      </c>
      <c r="D38" s="8">
        <f t="shared" si="4"/>
        <v>859</v>
      </c>
      <c r="E38" s="8">
        <f t="shared" ref="E38:O38" si="6">SUM(E34:E37)</f>
        <v>0</v>
      </c>
      <c r="F38" s="8">
        <f t="shared" si="6"/>
        <v>859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63"/>
    </row>
    <row r="39" spans="1:16" s="10" customFormat="1" ht="15.75" customHeight="1">
      <c r="A39" s="39" t="s">
        <v>30</v>
      </c>
      <c r="B39" s="70" t="s">
        <v>24</v>
      </c>
      <c r="C39" s="7" t="s">
        <v>10</v>
      </c>
      <c r="D39" s="8">
        <f t="shared" si="4"/>
        <v>0</v>
      </c>
      <c r="E39" s="8"/>
      <c r="F39" s="8"/>
      <c r="G39" s="8"/>
      <c r="H39" s="8"/>
      <c r="I39" s="20"/>
      <c r="J39" s="8"/>
      <c r="K39" s="8"/>
      <c r="L39" s="8"/>
      <c r="M39" s="8"/>
      <c r="N39" s="8"/>
      <c r="O39" s="8"/>
      <c r="P39" s="39" t="s">
        <v>9</v>
      </c>
    </row>
    <row r="40" spans="1:16" s="10" customFormat="1" ht="15" customHeight="1">
      <c r="A40" s="43"/>
      <c r="B40" s="71"/>
      <c r="C40" s="8" t="s">
        <v>2</v>
      </c>
      <c r="D40" s="8">
        <f t="shared" si="4"/>
        <v>6</v>
      </c>
      <c r="E40" s="8">
        <v>6</v>
      </c>
      <c r="F40" s="8"/>
      <c r="G40" s="8"/>
      <c r="H40" s="8"/>
      <c r="I40" s="20"/>
      <c r="J40" s="8"/>
      <c r="K40" s="8"/>
      <c r="L40" s="8"/>
      <c r="M40" s="8"/>
      <c r="N40" s="8"/>
      <c r="O40" s="8"/>
      <c r="P40" s="43"/>
    </row>
    <row r="41" spans="1:16" s="10" customFormat="1" ht="11.25" customHeight="1">
      <c r="A41" s="43"/>
      <c r="B41" s="71"/>
      <c r="C41" s="8" t="s">
        <v>19</v>
      </c>
      <c r="D41" s="8">
        <f t="shared" si="4"/>
        <v>5</v>
      </c>
      <c r="E41" s="8">
        <v>5</v>
      </c>
      <c r="F41" s="8"/>
      <c r="G41" s="8"/>
      <c r="H41" s="8"/>
      <c r="I41" s="20"/>
      <c r="J41" s="8"/>
      <c r="K41" s="8"/>
      <c r="L41" s="8"/>
      <c r="M41" s="8"/>
      <c r="N41" s="8"/>
      <c r="O41" s="8"/>
      <c r="P41" s="43"/>
    </row>
    <row r="42" spans="1:16" s="10" customFormat="1" ht="12" customHeight="1">
      <c r="A42" s="43"/>
      <c r="B42" s="71"/>
      <c r="C42" s="8" t="s">
        <v>5</v>
      </c>
      <c r="D42" s="8">
        <f t="shared" si="4"/>
        <v>0</v>
      </c>
      <c r="E42" s="8"/>
      <c r="F42" s="8"/>
      <c r="G42" s="8"/>
      <c r="H42" s="8"/>
      <c r="I42" s="20"/>
      <c r="J42" s="8"/>
      <c r="K42" s="8"/>
      <c r="L42" s="8"/>
      <c r="M42" s="8"/>
      <c r="N42" s="8"/>
      <c r="O42" s="8"/>
      <c r="P42" s="43"/>
    </row>
    <row r="43" spans="1:16" s="10" customFormat="1" ht="12" customHeight="1">
      <c r="A43" s="44"/>
      <c r="B43" s="72"/>
      <c r="C43" s="8" t="s">
        <v>3</v>
      </c>
      <c r="D43" s="8">
        <f t="shared" si="4"/>
        <v>11</v>
      </c>
      <c r="E43" s="8">
        <f t="shared" ref="E43:O43" si="7">SUM(E39:E42)</f>
        <v>11</v>
      </c>
      <c r="F43" s="8">
        <f t="shared" si="7"/>
        <v>0</v>
      </c>
      <c r="G43" s="8">
        <f t="shared" si="7"/>
        <v>0</v>
      </c>
      <c r="H43" s="8">
        <f t="shared" si="7"/>
        <v>0</v>
      </c>
      <c r="I43" s="8">
        <f t="shared" si="7"/>
        <v>0</v>
      </c>
      <c r="J43" s="8">
        <f t="shared" si="7"/>
        <v>0</v>
      </c>
      <c r="K43" s="8">
        <f t="shared" si="7"/>
        <v>0</v>
      </c>
      <c r="L43" s="8">
        <f t="shared" si="7"/>
        <v>0</v>
      </c>
      <c r="M43" s="8">
        <f t="shared" si="7"/>
        <v>0</v>
      </c>
      <c r="N43" s="8">
        <f t="shared" si="7"/>
        <v>0</v>
      </c>
      <c r="O43" s="8">
        <f t="shared" si="7"/>
        <v>0</v>
      </c>
      <c r="P43" s="44"/>
    </row>
    <row r="44" spans="1:16" s="10" customFormat="1" ht="17.25" customHeight="1">
      <c r="A44" s="39" t="s">
        <v>34</v>
      </c>
      <c r="B44" s="70" t="s">
        <v>24</v>
      </c>
      <c r="C44" s="7" t="s">
        <v>10</v>
      </c>
      <c r="D44" s="8">
        <f t="shared" si="4"/>
        <v>0</v>
      </c>
      <c r="E44" s="8"/>
      <c r="F44" s="8"/>
      <c r="G44" s="8"/>
      <c r="H44" s="8"/>
      <c r="I44" s="20"/>
      <c r="J44" s="8"/>
      <c r="K44" s="8"/>
      <c r="L44" s="8"/>
      <c r="M44" s="8"/>
      <c r="N44" s="8"/>
      <c r="O44" s="8"/>
      <c r="P44" s="39" t="s">
        <v>35</v>
      </c>
    </row>
    <row r="45" spans="1:16" s="10" customFormat="1" ht="15" customHeight="1">
      <c r="A45" s="43"/>
      <c r="B45" s="71"/>
      <c r="C45" s="8" t="s">
        <v>2</v>
      </c>
      <c r="D45" s="8">
        <f t="shared" si="4"/>
        <v>0</v>
      </c>
      <c r="E45" s="8"/>
      <c r="F45" s="8"/>
      <c r="G45" s="8"/>
      <c r="H45" s="8"/>
      <c r="I45" s="20"/>
      <c r="J45" s="8"/>
      <c r="K45" s="8"/>
      <c r="L45" s="8"/>
      <c r="M45" s="8"/>
      <c r="N45" s="8"/>
      <c r="O45" s="8"/>
      <c r="P45" s="43"/>
    </row>
    <row r="46" spans="1:16" s="10" customFormat="1" ht="11.25" customHeight="1">
      <c r="A46" s="43"/>
      <c r="B46" s="71"/>
      <c r="C46" s="8" t="s">
        <v>19</v>
      </c>
      <c r="D46" s="8">
        <f t="shared" si="4"/>
        <v>0</v>
      </c>
      <c r="E46" s="8"/>
      <c r="F46" s="8"/>
      <c r="G46" s="8"/>
      <c r="H46" s="8"/>
      <c r="I46" s="20">
        <v>0</v>
      </c>
      <c r="J46" s="8"/>
      <c r="K46" s="8"/>
      <c r="L46" s="8"/>
      <c r="M46" s="8"/>
      <c r="N46" s="8"/>
      <c r="O46" s="8"/>
      <c r="P46" s="43"/>
    </row>
    <row r="47" spans="1:16" s="10" customFormat="1" ht="11.25" customHeight="1">
      <c r="A47" s="43"/>
      <c r="B47" s="71"/>
      <c r="C47" s="8" t="s">
        <v>5</v>
      </c>
      <c r="D47" s="8">
        <f t="shared" si="4"/>
        <v>0</v>
      </c>
      <c r="E47" s="8"/>
      <c r="F47" s="8"/>
      <c r="G47" s="8"/>
      <c r="H47" s="8"/>
      <c r="I47" s="20"/>
      <c r="J47" s="8"/>
      <c r="K47" s="8"/>
      <c r="L47" s="8"/>
      <c r="M47" s="8"/>
      <c r="N47" s="8"/>
      <c r="O47" s="8"/>
      <c r="P47" s="43"/>
    </row>
    <row r="48" spans="1:16" s="10" customFormat="1" ht="14.25" customHeight="1">
      <c r="A48" s="44"/>
      <c r="B48" s="72"/>
      <c r="C48" s="8" t="s">
        <v>3</v>
      </c>
      <c r="D48" s="8">
        <f t="shared" si="4"/>
        <v>0</v>
      </c>
      <c r="E48" s="8">
        <f t="shared" ref="E48:O48" si="8">SUM(E44:E47)</f>
        <v>0</v>
      </c>
      <c r="F48" s="8">
        <f t="shared" si="8"/>
        <v>0</v>
      </c>
      <c r="G48" s="8">
        <f t="shared" si="8"/>
        <v>0</v>
      </c>
      <c r="H48" s="8">
        <f t="shared" si="8"/>
        <v>0</v>
      </c>
      <c r="I48" s="8">
        <f t="shared" si="8"/>
        <v>0</v>
      </c>
      <c r="J48" s="8">
        <f t="shared" si="8"/>
        <v>0</v>
      </c>
      <c r="K48" s="8">
        <f t="shared" si="8"/>
        <v>0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0</v>
      </c>
      <c r="P48" s="44"/>
    </row>
    <row r="49" spans="1:16" s="10" customFormat="1" ht="14.25" customHeight="1">
      <c r="A49" s="73" t="s">
        <v>17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5"/>
    </row>
    <row r="50" spans="1:16" s="10" customFormat="1" ht="15" customHeight="1">
      <c r="A50" s="59" t="s">
        <v>15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75"/>
    </row>
    <row r="51" spans="1:16" s="10" customFormat="1" ht="14.25" customHeight="1">
      <c r="A51" s="39" t="s">
        <v>32</v>
      </c>
      <c r="B51" s="42" t="s">
        <v>23</v>
      </c>
      <c r="C51" s="7" t="s">
        <v>10</v>
      </c>
      <c r="D51" s="8">
        <f>SUM(E51+F51+G51+H51+I51+J51+K51+L51+M51+N51+O51)</f>
        <v>0</v>
      </c>
      <c r="E51" s="8"/>
      <c r="F51" s="8"/>
      <c r="G51" s="8"/>
      <c r="H51" s="8"/>
      <c r="I51" s="20"/>
      <c r="J51" s="8"/>
      <c r="K51" s="8"/>
      <c r="L51" s="8"/>
      <c r="M51" s="8"/>
      <c r="N51" s="8"/>
      <c r="O51" s="8"/>
      <c r="P51" s="39" t="s">
        <v>7</v>
      </c>
    </row>
    <row r="52" spans="1:16" s="10" customFormat="1" ht="11.25" customHeight="1">
      <c r="A52" s="43"/>
      <c r="B52" s="43"/>
      <c r="C52" s="8" t="s">
        <v>2</v>
      </c>
      <c r="D52" s="8">
        <f t="shared" ref="D52:D60" si="9">SUM(E52+F52+G52+H52+I52+J52+K52+L52+M52+N52+O52)</f>
        <v>43411.5</v>
      </c>
      <c r="E52" s="8">
        <v>4874.8</v>
      </c>
      <c r="F52" s="8">
        <v>6374.5</v>
      </c>
      <c r="G52" s="8">
        <v>342</v>
      </c>
      <c r="H52" s="16"/>
      <c r="I52" s="20">
        <v>31820.2</v>
      </c>
      <c r="J52" s="8"/>
      <c r="K52" s="8"/>
      <c r="L52" s="8"/>
      <c r="M52" s="8"/>
      <c r="N52" s="8"/>
      <c r="O52" s="8"/>
      <c r="P52" s="67"/>
    </row>
    <row r="53" spans="1:16" s="10" customFormat="1" ht="10.5" customHeight="1">
      <c r="A53" s="43"/>
      <c r="B53" s="43"/>
      <c r="C53" s="8" t="s">
        <v>19</v>
      </c>
      <c r="D53" s="8">
        <f t="shared" si="9"/>
        <v>4604.6000000000004</v>
      </c>
      <c r="E53" s="8">
        <v>303</v>
      </c>
      <c r="F53" s="8">
        <v>427</v>
      </c>
      <c r="G53" s="8">
        <v>1014.7</v>
      </c>
      <c r="H53" s="8">
        <v>282.2</v>
      </c>
      <c r="I53" s="20">
        <v>2481.1999999999998</v>
      </c>
      <c r="J53" s="8">
        <v>96.5</v>
      </c>
      <c r="K53" s="8"/>
      <c r="L53" s="8"/>
      <c r="M53" s="8"/>
      <c r="N53" s="8"/>
      <c r="O53" s="8"/>
      <c r="P53" s="67"/>
    </row>
    <row r="54" spans="1:16" s="10" customFormat="1" ht="11.25" customHeight="1">
      <c r="A54" s="43"/>
      <c r="B54" s="43"/>
      <c r="C54" s="8" t="s">
        <v>5</v>
      </c>
      <c r="D54" s="8">
        <f t="shared" si="9"/>
        <v>5</v>
      </c>
      <c r="E54" s="8">
        <v>5</v>
      </c>
      <c r="F54" s="8"/>
      <c r="G54" s="8"/>
      <c r="H54" s="8"/>
      <c r="I54" s="20"/>
      <c r="J54" s="8"/>
      <c r="K54" s="8"/>
      <c r="L54" s="8"/>
      <c r="M54" s="8"/>
      <c r="N54" s="8"/>
      <c r="O54" s="8"/>
      <c r="P54" s="67"/>
    </row>
    <row r="55" spans="1:16" s="10" customFormat="1" ht="21.75" customHeight="1">
      <c r="A55" s="44"/>
      <c r="B55" s="44"/>
      <c r="C55" s="8" t="s">
        <v>3</v>
      </c>
      <c r="D55" s="8">
        <f t="shared" si="9"/>
        <v>48021.100000000006</v>
      </c>
      <c r="E55" s="8">
        <f t="shared" ref="E55:O55" si="10">SUM(E51:E54)</f>
        <v>5182.8</v>
      </c>
      <c r="F55" s="8">
        <f t="shared" si="10"/>
        <v>6801.5</v>
      </c>
      <c r="G55" s="8">
        <f t="shared" si="10"/>
        <v>1356.7</v>
      </c>
      <c r="H55" s="8">
        <f t="shared" si="10"/>
        <v>282.2</v>
      </c>
      <c r="I55" s="8">
        <f t="shared" si="10"/>
        <v>34301.4</v>
      </c>
      <c r="J55" s="8">
        <f t="shared" si="10"/>
        <v>96.5</v>
      </c>
      <c r="K55" s="8">
        <f t="shared" si="10"/>
        <v>0</v>
      </c>
      <c r="L55" s="8">
        <f t="shared" si="10"/>
        <v>0</v>
      </c>
      <c r="M55" s="8">
        <f t="shared" si="10"/>
        <v>0</v>
      </c>
      <c r="N55" s="8">
        <f t="shared" si="10"/>
        <v>0</v>
      </c>
      <c r="O55" s="8">
        <f t="shared" si="10"/>
        <v>0</v>
      </c>
      <c r="P55" s="69"/>
    </row>
    <row r="56" spans="1:16" s="10" customFormat="1" ht="17.25" customHeight="1">
      <c r="A56" s="39" t="s">
        <v>33</v>
      </c>
      <c r="B56" s="42" t="s">
        <v>23</v>
      </c>
      <c r="C56" s="7" t="s">
        <v>10</v>
      </c>
      <c r="D56" s="8">
        <f t="shared" si="9"/>
        <v>0</v>
      </c>
      <c r="E56" s="8"/>
      <c r="F56" s="8"/>
      <c r="G56" s="8"/>
      <c r="H56" s="8"/>
      <c r="I56" s="20"/>
      <c r="J56" s="8"/>
      <c r="K56" s="8"/>
      <c r="L56" s="8"/>
      <c r="M56" s="8"/>
      <c r="N56" s="8"/>
      <c r="O56" s="8"/>
      <c r="P56" s="39" t="s">
        <v>13</v>
      </c>
    </row>
    <row r="57" spans="1:16" s="10" customFormat="1" ht="15" customHeight="1">
      <c r="A57" s="64"/>
      <c r="B57" s="77"/>
      <c r="C57" s="8" t="s">
        <v>2</v>
      </c>
      <c r="D57" s="8">
        <f t="shared" si="9"/>
        <v>4270.8</v>
      </c>
      <c r="E57" s="8"/>
      <c r="F57" s="8"/>
      <c r="G57" s="8"/>
      <c r="H57" s="8"/>
      <c r="I57" s="20"/>
      <c r="J57" s="8"/>
      <c r="K57" s="8">
        <v>1690</v>
      </c>
      <c r="L57" s="8">
        <v>2580.8000000000002</v>
      </c>
      <c r="M57" s="8"/>
      <c r="N57" s="8"/>
      <c r="O57" s="8"/>
      <c r="P57" s="64"/>
    </row>
    <row r="58" spans="1:16" s="10" customFormat="1" ht="16.5" customHeight="1">
      <c r="A58" s="64"/>
      <c r="B58" s="77"/>
      <c r="C58" s="8" t="s">
        <v>19</v>
      </c>
      <c r="D58" s="8">
        <f t="shared" si="9"/>
        <v>11289.9</v>
      </c>
      <c r="E58" s="8"/>
      <c r="F58" s="8"/>
      <c r="G58" s="8"/>
      <c r="H58" s="8"/>
      <c r="I58" s="20">
        <v>1200</v>
      </c>
      <c r="J58" s="8"/>
      <c r="K58" s="8">
        <v>8088</v>
      </c>
      <c r="L58" s="8">
        <v>1701.9</v>
      </c>
      <c r="M58" s="8">
        <v>300</v>
      </c>
      <c r="N58" s="8"/>
      <c r="O58" s="8"/>
      <c r="P58" s="64"/>
    </row>
    <row r="59" spans="1:16" s="10" customFormat="1" ht="15" customHeight="1">
      <c r="A59" s="64"/>
      <c r="B59" s="77"/>
      <c r="C59" s="8" t="s">
        <v>5</v>
      </c>
      <c r="D59" s="8">
        <f t="shared" si="9"/>
        <v>0</v>
      </c>
      <c r="E59" s="8"/>
      <c r="F59" s="8"/>
      <c r="G59" s="8"/>
      <c r="H59" s="8"/>
      <c r="I59" s="20"/>
      <c r="J59" s="8"/>
      <c r="K59" s="8"/>
      <c r="L59" s="8"/>
      <c r="M59" s="8"/>
      <c r="N59" s="8"/>
      <c r="O59" s="8"/>
      <c r="P59" s="64"/>
    </row>
    <row r="60" spans="1:16" s="10" customFormat="1" ht="17.25" customHeight="1">
      <c r="A60" s="76"/>
      <c r="B60" s="78"/>
      <c r="C60" s="8" t="s">
        <v>3</v>
      </c>
      <c r="D60" s="8">
        <f t="shared" si="9"/>
        <v>15560.7</v>
      </c>
      <c r="E60" s="8">
        <f t="shared" ref="E60:O60" si="11">SUM(E56:E59)</f>
        <v>0</v>
      </c>
      <c r="F60" s="8">
        <f t="shared" si="11"/>
        <v>0</v>
      </c>
      <c r="G60" s="8">
        <f t="shared" si="11"/>
        <v>0</v>
      </c>
      <c r="H60" s="8">
        <f t="shared" si="11"/>
        <v>0</v>
      </c>
      <c r="I60" s="8">
        <f t="shared" si="11"/>
        <v>1200</v>
      </c>
      <c r="J60" s="8">
        <f t="shared" si="11"/>
        <v>0</v>
      </c>
      <c r="K60" s="8">
        <f t="shared" si="11"/>
        <v>9778</v>
      </c>
      <c r="L60" s="8">
        <f t="shared" si="11"/>
        <v>4282.7000000000007</v>
      </c>
      <c r="M60" s="8">
        <f t="shared" si="11"/>
        <v>300</v>
      </c>
      <c r="N60" s="8">
        <f t="shared" si="11"/>
        <v>0</v>
      </c>
      <c r="O60" s="8">
        <f t="shared" si="11"/>
        <v>0</v>
      </c>
      <c r="P60" s="76"/>
    </row>
    <row r="61" spans="1:16" s="10" customFormat="1" ht="14.25" customHeight="1">
      <c r="A61" s="39" t="s">
        <v>18</v>
      </c>
      <c r="B61" s="39"/>
      <c r="C61" s="7" t="s">
        <v>10</v>
      </c>
      <c r="D61" s="8">
        <f>E61+F61+G61+H61+I61+J61+K61+L61+M61+N61+O61</f>
        <v>0</v>
      </c>
      <c r="E61" s="8">
        <f>SUM(E56+E44+E39+E34+E29+E18+E13+E51+E23)</f>
        <v>0</v>
      </c>
      <c r="F61" s="8">
        <f t="shared" ref="F61:O61" si="12">SUM(F56+F44+F39+F34+F29+F18+F13+F51+F23)</f>
        <v>0</v>
      </c>
      <c r="G61" s="8">
        <f t="shared" si="12"/>
        <v>0</v>
      </c>
      <c r="H61" s="8">
        <f t="shared" si="12"/>
        <v>0</v>
      </c>
      <c r="I61" s="8">
        <f t="shared" si="12"/>
        <v>0</v>
      </c>
      <c r="J61" s="8">
        <f t="shared" si="12"/>
        <v>0</v>
      </c>
      <c r="K61" s="8">
        <f t="shared" si="12"/>
        <v>0</v>
      </c>
      <c r="L61" s="8">
        <f t="shared" si="12"/>
        <v>0</v>
      </c>
      <c r="M61" s="8">
        <f t="shared" si="12"/>
        <v>0</v>
      </c>
      <c r="N61" s="8">
        <f t="shared" si="12"/>
        <v>0</v>
      </c>
      <c r="O61" s="8">
        <f t="shared" si="12"/>
        <v>0</v>
      </c>
      <c r="P61" s="13"/>
    </row>
    <row r="62" spans="1:16" s="10" customFormat="1" ht="17.25" customHeight="1">
      <c r="A62" s="64"/>
      <c r="B62" s="64"/>
      <c r="C62" s="8" t="s">
        <v>2</v>
      </c>
      <c r="D62" s="8">
        <f t="shared" ref="D62:D64" si="13">E62+F62+G62+H62+I62+J62+K62+L62+M62+N62+O62</f>
        <v>49856.800000000003</v>
      </c>
      <c r="E62" s="8">
        <f t="shared" ref="E62:O64" si="14">SUM(E57+E45+E40+E35+E30+E19+E14+E52+E24)</f>
        <v>6581.8</v>
      </c>
      <c r="F62" s="8">
        <f t="shared" si="14"/>
        <v>6842</v>
      </c>
      <c r="G62" s="8">
        <f>SUM(G57+G45+G40+G35+G30+G19+G14+G52+G24)</f>
        <v>342</v>
      </c>
      <c r="H62" s="8">
        <f t="shared" si="14"/>
        <v>0</v>
      </c>
      <c r="I62" s="8">
        <f t="shared" si="14"/>
        <v>31820.2</v>
      </c>
      <c r="J62" s="8">
        <f t="shared" si="14"/>
        <v>0</v>
      </c>
      <c r="K62" s="8">
        <f t="shared" si="14"/>
        <v>1690</v>
      </c>
      <c r="L62" s="8">
        <f t="shared" si="14"/>
        <v>2580.8000000000002</v>
      </c>
      <c r="M62" s="8">
        <f t="shared" si="14"/>
        <v>0</v>
      </c>
      <c r="N62" s="8">
        <f t="shared" si="14"/>
        <v>0</v>
      </c>
      <c r="O62" s="8">
        <f t="shared" si="14"/>
        <v>0</v>
      </c>
      <c r="P62" s="14"/>
    </row>
    <row r="63" spans="1:16" s="10" customFormat="1" ht="17.25" customHeight="1">
      <c r="A63" s="64"/>
      <c r="B63" s="64"/>
      <c r="C63" s="8" t="s">
        <v>19</v>
      </c>
      <c r="D63" s="8">
        <f t="shared" si="13"/>
        <v>38078</v>
      </c>
      <c r="E63" s="8">
        <f t="shared" si="14"/>
        <v>741.6</v>
      </c>
      <c r="F63" s="8">
        <f t="shared" si="14"/>
        <v>1302</v>
      </c>
      <c r="G63" s="8">
        <f t="shared" si="14"/>
        <v>1014.7</v>
      </c>
      <c r="H63" s="8">
        <f t="shared" si="14"/>
        <v>4226.3999999999996</v>
      </c>
      <c r="I63" s="8">
        <f t="shared" si="14"/>
        <v>7887.7</v>
      </c>
      <c r="J63" s="8">
        <f t="shared" si="14"/>
        <v>1056.7</v>
      </c>
      <c r="K63" s="8">
        <f t="shared" si="14"/>
        <v>14265</v>
      </c>
      <c r="L63" s="8">
        <f t="shared" si="14"/>
        <v>7283.9</v>
      </c>
      <c r="M63" s="8">
        <f t="shared" si="14"/>
        <v>300</v>
      </c>
      <c r="N63" s="8">
        <f t="shared" si="14"/>
        <v>0</v>
      </c>
      <c r="O63" s="8">
        <f t="shared" si="14"/>
        <v>0</v>
      </c>
      <c r="P63" s="14"/>
    </row>
    <row r="64" spans="1:16" s="10" customFormat="1" ht="15" customHeight="1">
      <c r="A64" s="64"/>
      <c r="B64" s="64"/>
      <c r="C64" s="8" t="s">
        <v>5</v>
      </c>
      <c r="D64" s="8">
        <f t="shared" si="13"/>
        <v>1129.2</v>
      </c>
      <c r="E64" s="8">
        <f t="shared" si="14"/>
        <v>655.90000000000009</v>
      </c>
      <c r="F64" s="8">
        <f t="shared" si="14"/>
        <v>473.3</v>
      </c>
      <c r="G64" s="8">
        <f t="shared" si="14"/>
        <v>0</v>
      </c>
      <c r="H64" s="8">
        <f t="shared" si="14"/>
        <v>0</v>
      </c>
      <c r="I64" s="8">
        <f t="shared" si="14"/>
        <v>0</v>
      </c>
      <c r="J64" s="8">
        <f t="shared" si="14"/>
        <v>0</v>
      </c>
      <c r="K64" s="8">
        <f t="shared" si="14"/>
        <v>0</v>
      </c>
      <c r="L64" s="8">
        <f t="shared" si="14"/>
        <v>0</v>
      </c>
      <c r="M64" s="8">
        <f t="shared" si="14"/>
        <v>0</v>
      </c>
      <c r="N64" s="8">
        <f t="shared" si="14"/>
        <v>0</v>
      </c>
      <c r="O64" s="8">
        <f t="shared" si="14"/>
        <v>0</v>
      </c>
      <c r="P64" s="14"/>
    </row>
    <row r="65" spans="1:16" s="10" customFormat="1" ht="16.5" customHeight="1">
      <c r="A65" s="76"/>
      <c r="B65" s="76"/>
      <c r="C65" s="8" t="s">
        <v>3</v>
      </c>
      <c r="D65" s="8">
        <f>E65+F65+G65+H65+I65+J65+K65+L65</f>
        <v>88763.999999999985</v>
      </c>
      <c r="E65" s="8">
        <f t="shared" ref="E65:O65" si="15">SUM(E61+E62+E63+E64)</f>
        <v>7979.3000000000011</v>
      </c>
      <c r="F65" s="8">
        <f t="shared" si="15"/>
        <v>8617.2999999999993</v>
      </c>
      <c r="G65" s="8">
        <f t="shared" si="15"/>
        <v>1356.7</v>
      </c>
      <c r="H65" s="8">
        <f t="shared" si="15"/>
        <v>4226.3999999999996</v>
      </c>
      <c r="I65" s="8">
        <f t="shared" si="15"/>
        <v>39707.9</v>
      </c>
      <c r="J65" s="8">
        <f t="shared" si="15"/>
        <v>1056.7</v>
      </c>
      <c r="K65" s="8">
        <f t="shared" si="15"/>
        <v>15955</v>
      </c>
      <c r="L65" s="8">
        <f t="shared" si="15"/>
        <v>9864.7000000000007</v>
      </c>
      <c r="M65" s="8">
        <f t="shared" si="15"/>
        <v>300</v>
      </c>
      <c r="N65" s="8">
        <f t="shared" si="15"/>
        <v>0</v>
      </c>
      <c r="O65" s="8">
        <f t="shared" si="15"/>
        <v>0</v>
      </c>
      <c r="P65" s="15"/>
    </row>
    <row r="66" spans="1:16">
      <c r="A66" s="2"/>
      <c r="B66" s="2"/>
      <c r="C66" s="2"/>
      <c r="D66" s="2"/>
      <c r="E66" s="2"/>
      <c r="F66" s="2"/>
      <c r="G66" s="2"/>
      <c r="H66" s="2"/>
      <c r="I66" s="22"/>
      <c r="J66" s="2"/>
      <c r="K66" s="2"/>
      <c r="L66" s="2"/>
      <c r="M66" s="2"/>
      <c r="N66" s="2"/>
      <c r="O66" s="2"/>
      <c r="P66" s="10"/>
    </row>
    <row r="67" spans="1:16">
      <c r="D67" s="12"/>
      <c r="E67" s="12"/>
      <c r="F67" s="12"/>
      <c r="G67" s="12"/>
      <c r="H67" s="12"/>
      <c r="I67" s="23"/>
      <c r="J67" s="12"/>
      <c r="K67" s="12"/>
      <c r="L67" s="12"/>
      <c r="M67" s="12"/>
      <c r="N67" s="12"/>
      <c r="O67" s="12"/>
      <c r="P67" s="10"/>
    </row>
    <row r="68" spans="1:16">
      <c r="D68" s="12"/>
      <c r="P68" s="10"/>
    </row>
    <row r="69" spans="1:16">
      <c r="P69" s="10"/>
    </row>
    <row r="70" spans="1:16">
      <c r="P70" s="10"/>
    </row>
    <row r="71" spans="1:16">
      <c r="P71" s="2"/>
    </row>
  </sheetData>
  <mergeCells count="51">
    <mergeCell ref="P56:P60"/>
    <mergeCell ref="B56:B60"/>
    <mergeCell ref="A56:A60"/>
    <mergeCell ref="A61:A65"/>
    <mergeCell ref="B61:B65"/>
    <mergeCell ref="B39:B43"/>
    <mergeCell ref="P34:P38"/>
    <mergeCell ref="B51:B55"/>
    <mergeCell ref="A51:A55"/>
    <mergeCell ref="A34:A38"/>
    <mergeCell ref="B34:B38"/>
    <mergeCell ref="P39:P43"/>
    <mergeCell ref="A39:A43"/>
    <mergeCell ref="P51:P55"/>
    <mergeCell ref="A49:P49"/>
    <mergeCell ref="A50:P50"/>
    <mergeCell ref="A44:A48"/>
    <mergeCell ref="B44:B48"/>
    <mergeCell ref="P44:P48"/>
    <mergeCell ref="A28:P28"/>
    <mergeCell ref="A29:A33"/>
    <mergeCell ref="B29:B33"/>
    <mergeCell ref="P29:P33"/>
    <mergeCell ref="A18:A22"/>
    <mergeCell ref="A23:A27"/>
    <mergeCell ref="B18:B22"/>
    <mergeCell ref="B23:B27"/>
    <mergeCell ref="P18:P22"/>
    <mergeCell ref="P23:P27"/>
    <mergeCell ref="F1:P1"/>
    <mergeCell ref="I8:I9"/>
    <mergeCell ref="J8:J9"/>
    <mergeCell ref="E8:E9"/>
    <mergeCell ref="K8:K9"/>
    <mergeCell ref="A2:P2"/>
    <mergeCell ref="A3:P3"/>
    <mergeCell ref="D8:D9"/>
    <mergeCell ref="A4:P4"/>
    <mergeCell ref="F8:F9"/>
    <mergeCell ref="P6:P9"/>
    <mergeCell ref="G8:G9"/>
    <mergeCell ref="H8:H9"/>
    <mergeCell ref="A6:A9"/>
    <mergeCell ref="B6:B9"/>
    <mergeCell ref="C6:C9"/>
    <mergeCell ref="D6:L7"/>
    <mergeCell ref="A13:A17"/>
    <mergeCell ref="B13:B17"/>
    <mergeCell ref="P13:P17"/>
    <mergeCell ref="A11:P11"/>
    <mergeCell ref="A12:P12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2021-07-22T08:06:30Z</dcterms:modified>
</cp:coreProperties>
</file>