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d4\мои документы\Проект бюджета 2022 года\депутатам\"/>
    </mc:Choice>
  </mc:AlternateContent>
  <bookViews>
    <workbookView xWindow="480" yWindow="135" windowWidth="19440" windowHeight="12090"/>
  </bookViews>
  <sheets>
    <sheet name="налоговые и неналоговые" sheetId="1" r:id="rId1"/>
  </sheets>
  <definedNames>
    <definedName name="Z_73D7718A_C58D_41DD_83DC_9368C9B04778_.wvu.Cols" localSheetId="0" hidden="1">'налоговые и неналоговые'!$F:$I</definedName>
    <definedName name="Z_73D7718A_C58D_41DD_83DC_9368C9B04778_.wvu.PrintTitles" localSheetId="0" hidden="1">'налоговые и неналоговые'!$8:$9</definedName>
    <definedName name="Z_83B7096A_0FA0_4627_A58C_4D002CA0D88C_.wvu.Cols" localSheetId="0" hidden="1">'налоговые и неналоговые'!$F:$I</definedName>
    <definedName name="Z_83B7096A_0FA0_4627_A58C_4D002CA0D88C_.wvu.PrintTitles" localSheetId="0" hidden="1">'налоговые и неналоговые'!$8:$9</definedName>
    <definedName name="_xlnm.Print_Titles" localSheetId="0">'налоговые и неналоговые'!$8:$9</definedName>
    <definedName name="_xlnm.Print_Area" localSheetId="0">'налоговые и неналоговые'!$A$1:$M$38</definedName>
  </definedNames>
  <calcPr calcId="152511"/>
  <customWorkbookViews>
    <customWorkbookView name="MalkovaE - Личное представление" guid="{73D7718A-C58D-41DD-83DC-9368C9B04778}" mergeInterval="0" personalView="1" maximized="1" windowWidth="1916" windowHeight="835" activeSheetId="1"/>
    <customWorkbookView name="minfin user - Личное представление" guid="{83B7096A-0FA0-4627-A58C-4D002CA0D88C}" mergeInterval="0" personalView="1" maximized="1" xWindow="1" yWindow="1" windowWidth="1920" windowHeight="941" activeSheetId="1"/>
  </customWorkbookViews>
</workbook>
</file>

<file path=xl/calcChain.xml><?xml version="1.0" encoding="utf-8"?>
<calcChain xmlns="http://schemas.openxmlformats.org/spreadsheetml/2006/main">
  <c r="L32" i="1" l="1"/>
  <c r="L21" i="1"/>
  <c r="K32" i="1"/>
  <c r="K21" i="1"/>
  <c r="L16" i="1" l="1"/>
  <c r="M16" i="1"/>
  <c r="K16" i="1"/>
  <c r="M32" i="1" l="1"/>
  <c r="J16" i="1"/>
  <c r="J32" i="1"/>
  <c r="J28" i="1"/>
  <c r="J24" i="1"/>
  <c r="J21" i="1"/>
  <c r="N32" i="1"/>
  <c r="K28" i="1"/>
  <c r="M14" i="1" l="1"/>
  <c r="M28" i="1" l="1"/>
  <c r="K24" i="1" l="1"/>
  <c r="L24" i="1"/>
  <c r="M24" i="1"/>
  <c r="M21" i="1"/>
  <c r="K14" i="1"/>
  <c r="L14" i="1"/>
  <c r="K12" i="1"/>
  <c r="L12" i="1"/>
  <c r="M12" i="1"/>
  <c r="J14" i="1"/>
  <c r="J12" i="1"/>
  <c r="J11" i="1" s="1"/>
  <c r="K11" i="1" l="1"/>
  <c r="L11" i="1"/>
  <c r="M11" i="1"/>
</calcChain>
</file>

<file path=xl/sharedStrings.xml><?xml version="1.0" encoding="utf-8"?>
<sst xmlns="http://schemas.openxmlformats.org/spreadsheetml/2006/main" count="154" uniqueCount="111">
  <si>
    <t>Наименование бюджета</t>
  </si>
  <si>
    <t>Номер реест-ровой записи</t>
  </si>
  <si>
    <t>Наименование главного администратора доходов бюджета</t>
  </si>
  <si>
    <t>Норматив зачислени 
в бюджет субъекта, %</t>
  </si>
  <si>
    <t>2017 год</t>
  </si>
  <si>
    <t>2018 год</t>
  </si>
  <si>
    <t>2019 год</t>
  </si>
  <si>
    <t>2020 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</si>
  <si>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</si>
  <si>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</si>
  <si>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</si>
  <si>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РФ</t>
  </si>
  <si>
    <t>Налоги на совокупный доход</t>
  </si>
  <si>
    <t>Государственная пошлина</t>
  </si>
  <si>
    <t>Разные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</si>
  <si>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</si>
  <si>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</si>
  <si>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</si>
  <si>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</si>
  <si>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Финансовый орган</t>
  </si>
  <si>
    <t xml:space="preserve">Единица измерения: </t>
  </si>
  <si>
    <t>Классификация
доходов бюджетов</t>
  </si>
  <si>
    <t>код</t>
  </si>
  <si>
    <t>Наименование группы (подгруппы) источников доходов бюджета / 
наименование источника доходов</t>
  </si>
  <si>
    <t>182 103 00000 00 0000 000</t>
  </si>
  <si>
    <t>000 108 00000 00 0000 000</t>
  </si>
  <si>
    <t>182 101 00000 00 0000 000</t>
  </si>
  <si>
    <t>182 101 02000 01 0000 110</t>
  </si>
  <si>
    <t>000 116 00000 00 0000 000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</si>
  <si>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</si>
  <si>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</si>
  <si>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</si>
  <si>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Плата за негативное воздействие на окружающую среду</t>
  </si>
  <si>
    <t>Управление Росприроднадзора по Архангельской области</t>
  </si>
  <si>
    <t>000 100 00000 00 0000 000</t>
  </si>
  <si>
    <t>Наименование</t>
  </si>
  <si>
    <t>1.1</t>
  </si>
  <si>
    <t>1.1.1</t>
  </si>
  <si>
    <t>1.2</t>
  </si>
  <si>
    <t>1.2.1</t>
  </si>
  <si>
    <t>1.3</t>
  </si>
  <si>
    <t>1.4</t>
  </si>
  <si>
    <t>1.5</t>
  </si>
  <si>
    <t>1.4.1</t>
  </si>
  <si>
    <t>1.4.2</t>
  </si>
  <si>
    <t>1.6</t>
  </si>
  <si>
    <t>1.7</t>
  </si>
  <si>
    <t>1.8</t>
  </si>
  <si>
    <t>1.5.1</t>
  </si>
  <si>
    <t>1.5.2</t>
  </si>
  <si>
    <t>1.5.3</t>
  </si>
  <si>
    <t>Комитет по финансам Администрации МО "Пинежский район"</t>
  </si>
  <si>
    <t>Районный бюджет</t>
  </si>
  <si>
    <t>МИФНС № 3 по Архангельской области и Ненецкому автономному округу</t>
  </si>
  <si>
    <t>182 105 02000 00 0000 110</t>
  </si>
  <si>
    <t>182 105 03000 00 0000 110</t>
  </si>
  <si>
    <t>182 105 04000 00 0000 110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</si>
  <si>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</si>
  <si>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</si>
  <si>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</si>
  <si>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КУМИ и ЖКХ администрации МО "Пинежский район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</si>
  <si>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</si>
  <si>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</si>
  <si>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Акцизы по подакцизным товарам (продукции), производимым на территории Российской Федерации</t>
  </si>
  <si>
    <t>182 103 02000 01 0000 110</t>
  </si>
  <si>
    <t>182 105 00000 00 0000 000</t>
  </si>
  <si>
    <t>1.3.1</t>
  </si>
  <si>
    <t>1.3.2</t>
  </si>
  <si>
    <t>1.3.3</t>
  </si>
  <si>
    <t>1.6.1</t>
  </si>
  <si>
    <t>333 114 00000 00 0000 000</t>
  </si>
  <si>
    <t>048 112 00000 00 0000 000</t>
  </si>
  <si>
    <t>182 108 03000 01 0000 110</t>
  </si>
  <si>
    <t>333 111 00000 00 0000 000</t>
  </si>
  <si>
    <t>333 111 05000 00 0000 120</t>
  </si>
  <si>
    <t>333 111 07000 00 0000 120</t>
  </si>
  <si>
    <t>333 111 09000 00 0000 120</t>
  </si>
  <si>
    <t>Доходы от оказания платных услуг (работ) и компенсации затрат государства</t>
  </si>
  <si>
    <t>000 113 00000 00 0000 000</t>
  </si>
  <si>
    <t xml:space="preserve">Прочие неналоговые доходы </t>
  </si>
  <si>
    <t>000 117 00000 00 0000 000</t>
  </si>
  <si>
    <t xml:space="preserve">Реестр источников доходов районного бюджета
</t>
  </si>
  <si>
    <t>1.8.1</t>
  </si>
  <si>
    <t>1.9</t>
  </si>
  <si>
    <t>УФК по Архангельской области и Ненецкому автономному округу</t>
  </si>
  <si>
    <t>048 112 01000 00 0000 000</t>
  </si>
  <si>
    <t>Административные штрафы, установленные Кодексом Российской Федерации об административных правонарушениях</t>
  </si>
  <si>
    <t>182 105 01000 00 0000 110</t>
  </si>
  <si>
    <t>Налог, взимаемый в связи с применением упрощенной системы налогообложения</t>
  </si>
  <si>
    <t>1.3.4</t>
  </si>
  <si>
    <t>1.8.2</t>
  </si>
  <si>
    <t>Платежи в целях возмещения причиненного ущерба (убытков)</t>
  </si>
  <si>
    <t>тыс.рублей</t>
  </si>
  <si>
    <t>1.8.3</t>
  </si>
  <si>
    <t>000 116 01000 01 0000 140</t>
  </si>
  <si>
    <t>000 116 10123 01 0000 140</t>
  </si>
  <si>
    <t>000 116 10000 00 0000 140</t>
  </si>
  <si>
    <t>1.8.4</t>
  </si>
  <si>
    <t>Платежи, уплачиваемые в целях возмещения вреда</t>
  </si>
  <si>
    <t>Доходы от денежных взысканий (штрафов), поступающие в счет погашения задолженности, образовавшейся до 1 января 2020года, подлежащие зачислению в бюджет муниципального образования по нормативам, действовавшим в 2019 году</t>
  </si>
  <si>
    <t>Министерство природных ресурсов и лесопромышленного комплекса Архангельской области</t>
  </si>
  <si>
    <t>План 
на 
2021 год</t>
  </si>
  <si>
    <t>Кассовые поступления в текущем финансовом году
(по состоянию на 01 ноября 2021 года)</t>
  </si>
  <si>
    <t>Прогноз доходов на 2022 год
(очередной финансовый год)</t>
  </si>
  <si>
    <t>1.8.5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</si>
  <si>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</si>
  <si>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Министерство транспорта Архангельской области</t>
  </si>
  <si>
    <t>104 116 07090 00 0000 140</t>
  </si>
  <si>
    <t>045 116 11000 00 0000 140</t>
  </si>
  <si>
    <t>000 108 07000 01 0000 110</t>
  </si>
  <si>
    <t>Оценка исполнения
 на 2021 год (текущий финансовый
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</si>
</sst>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9">
    <xf numFmtId="0" fontId="0" fillId="0" borderId="0"/>
    <xf numFmtId="0" fontId="4" fillId="0" borderId="2">
      <alignment horizontal="left" vertical="top" wrapText="1"/>
    </xf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8" fillId="2" borderId="0"/>
    <xf numFmtId="0" fontId="4" fillId="0" borderId="2">
      <alignment horizontal="center" vertical="center" wrapText="1"/>
    </xf>
    <xf numFmtId="49" fontId="4" fillId="0" borderId="2">
      <alignment horizontal="center" vertical="top" shrinkToFit="1"/>
    </xf>
    <xf numFmtId="0" fontId="4" fillId="0" borderId="0"/>
    <xf numFmtId="0" fontId="4" fillId="0" borderId="2">
      <alignment horizontal="center" vertical="top" wrapText="1"/>
    </xf>
    <xf numFmtId="0" fontId="8" fillId="0" borderId="0"/>
    <xf numFmtId="49" fontId="9" fillId="0" borderId="2">
      <alignment horizontal="left" vertical="top" shrinkToFit="1"/>
    </xf>
    <xf numFmtId="4" fontId="4" fillId="0" borderId="2">
      <alignment horizontal="right" vertical="top" shrinkToFit="1"/>
    </xf>
    <xf numFmtId="4" fontId="9" fillId="3" borderId="2">
      <alignment horizontal="right" vertical="top" shrinkToFit="1"/>
    </xf>
    <xf numFmtId="0" fontId="4" fillId="0" borderId="0">
      <alignment horizontal="left" wrapText="1"/>
    </xf>
    <xf numFmtId="10" fontId="4" fillId="0" borderId="2">
      <alignment horizontal="center" vertical="top" shrinkToFit="1"/>
    </xf>
    <xf numFmtId="10" fontId="9" fillId="3" borderId="2">
      <alignment horizontal="center" vertical="top" shrinkToFit="1"/>
    </xf>
    <xf numFmtId="0" fontId="10" fillId="0" borderId="0">
      <alignment horizontal="center" wrapText="1"/>
    </xf>
    <xf numFmtId="0" fontId="10" fillId="0" borderId="0">
      <alignment horizontal="center"/>
    </xf>
    <xf numFmtId="0" fontId="4" fillId="0" borderId="0">
      <alignment horizontal="right"/>
    </xf>
    <xf numFmtId="0" fontId="7" fillId="0" borderId="0"/>
    <xf numFmtId="4" fontId="9" fillId="4" borderId="2">
      <alignment horizontal="right" vertical="top" shrinkToFit="1"/>
    </xf>
    <xf numFmtId="10" fontId="9" fillId="4" borderId="2">
      <alignment horizontal="center" vertical="top" shrinkToFit="1"/>
    </xf>
    <xf numFmtId="49" fontId="11" fillId="0" borderId="2">
      <alignment horizontal="center"/>
    </xf>
    <xf numFmtId="0" fontId="12" fillId="0" borderId="0"/>
    <xf numFmtId="0" fontId="6" fillId="0" borderId="0"/>
    <xf numFmtId="0" fontId="1" fillId="0" borderId="0"/>
  </cellStyleXfs>
  <cellXfs count="41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2" fontId="2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2" fontId="2" fillId="0" borderId="1" xfId="0" applyNumberFormat="1" applyFont="1" applyFill="1" applyBorder="1" applyAlignment="1">
      <alignment horizontal="left" vertical="center"/>
    </xf>
    <xf numFmtId="164" fontId="2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4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top" wrapText="1"/>
    </xf>
    <xf numFmtId="0" fontId="14" fillId="0" borderId="8" xfId="0" applyFont="1" applyFill="1" applyBorder="1" applyAlignment="1">
      <alignment vertical="top" wrapText="1"/>
    </xf>
    <xf numFmtId="0" fontId="14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9">
    <cellStyle name="br" xfId="2"/>
    <cellStyle name="col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1"/>
    <cellStyle name="xl38" xfId="23"/>
    <cellStyle name="xl39" xfId="24"/>
    <cellStyle name="xl52" xfId="25"/>
    <cellStyle name="Обычный" xfId="0" builtinId="0"/>
    <cellStyle name="Обычный 2" xfId="26"/>
    <cellStyle name="Обычный 3" xfId="27"/>
    <cellStyle name="Обычный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8"/>
  <sheetViews>
    <sheetView tabSelected="1" zoomScale="90" zoomScaleNormal="90" workbookViewId="0">
      <pane xSplit="3" ySplit="10" topLeftCell="E11" activePane="bottomRight" state="frozen"/>
      <selection pane="topRight" activeCell="D1" sqref="D1"/>
      <selection pane="bottomLeft" activeCell="A11" sqref="A11"/>
      <selection pane="bottomRight" activeCell="L34" sqref="L34"/>
    </sheetView>
  </sheetViews>
  <sheetFormatPr defaultRowHeight="15.75" x14ac:dyDescent="0.25"/>
  <cols>
    <col min="1" max="1" width="11.140625" style="1" customWidth="1"/>
    <col min="2" max="2" width="55.28515625" style="1" customWidth="1"/>
    <col min="3" max="3" width="28.5703125" style="1" customWidth="1"/>
    <col min="4" max="4" width="70.7109375" style="1" customWidth="1"/>
    <col min="5" max="5" width="34.28515625" style="1" customWidth="1"/>
    <col min="6" max="9" width="9.7109375" style="1" hidden="1" customWidth="1"/>
    <col min="10" max="10" width="13.85546875" style="1" customWidth="1"/>
    <col min="11" max="11" width="15.28515625" style="1" customWidth="1"/>
    <col min="12" max="12" width="16.42578125" style="1" customWidth="1"/>
    <col min="13" max="13" width="13.7109375" style="1" customWidth="1"/>
    <col min="14" max="14" width="13.5703125" style="1" customWidth="1"/>
    <col min="15" max="15" width="13.85546875" style="1" customWidth="1"/>
    <col min="16" max="16" width="12" style="1" customWidth="1"/>
    <col min="17" max="17" width="13.42578125" style="1" customWidth="1"/>
    <col min="18" max="18" width="12.85546875" style="1" customWidth="1"/>
    <col min="19" max="16384" width="9.140625" style="1"/>
  </cols>
  <sheetData>
    <row r="2" spans="1:18" ht="27.75" customHeight="1" x14ac:dyDescent="0.25">
      <c r="A2" s="33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4" spans="1:18" ht="18.75" x14ac:dyDescent="0.3">
      <c r="A4" s="9" t="s">
        <v>19</v>
      </c>
      <c r="B4" s="9"/>
      <c r="C4" s="4" t="s">
        <v>51</v>
      </c>
      <c r="D4" s="9"/>
      <c r="E4" s="35"/>
      <c r="F4" s="35"/>
      <c r="G4" s="35"/>
      <c r="H4" s="35"/>
      <c r="I4" s="35"/>
      <c r="J4" s="35"/>
      <c r="K4" s="35"/>
      <c r="L4" s="35"/>
      <c r="M4" s="35"/>
    </row>
    <row r="5" spans="1:18" ht="18.75" x14ac:dyDescent="0.3">
      <c r="A5" s="9" t="s">
        <v>0</v>
      </c>
      <c r="B5" s="9"/>
      <c r="C5" s="4" t="s">
        <v>52</v>
      </c>
      <c r="D5" s="9"/>
      <c r="E5" s="35"/>
      <c r="F5" s="35"/>
      <c r="G5" s="35"/>
      <c r="H5" s="35"/>
      <c r="I5" s="35"/>
      <c r="J5" s="35"/>
      <c r="K5" s="35"/>
      <c r="L5" s="35"/>
      <c r="M5" s="35"/>
    </row>
    <row r="6" spans="1:18" ht="21" customHeight="1" x14ac:dyDescent="0.3">
      <c r="A6" s="9" t="s">
        <v>20</v>
      </c>
      <c r="B6" s="9"/>
      <c r="C6" s="4" t="s">
        <v>92</v>
      </c>
      <c r="D6" s="9"/>
    </row>
    <row r="8" spans="1:18" ht="36.75" customHeight="1" x14ac:dyDescent="0.25">
      <c r="A8" s="36" t="s">
        <v>1</v>
      </c>
      <c r="B8" s="36" t="s">
        <v>23</v>
      </c>
      <c r="C8" s="32" t="s">
        <v>21</v>
      </c>
      <c r="D8" s="32"/>
      <c r="E8" s="36" t="s">
        <v>2</v>
      </c>
      <c r="F8" s="38" t="s">
        <v>3</v>
      </c>
      <c r="G8" s="39"/>
      <c r="H8" s="39"/>
      <c r="I8" s="40"/>
      <c r="J8" s="36" t="s">
        <v>101</v>
      </c>
      <c r="K8" s="36" t="s">
        <v>102</v>
      </c>
      <c r="L8" s="36" t="s">
        <v>110</v>
      </c>
      <c r="M8" s="36" t="s">
        <v>103</v>
      </c>
    </row>
    <row r="9" spans="1:18" ht="90.75" customHeight="1" x14ac:dyDescent="0.25">
      <c r="A9" s="37"/>
      <c r="B9" s="37"/>
      <c r="C9" s="2" t="s">
        <v>22</v>
      </c>
      <c r="D9" s="2" t="s">
        <v>35</v>
      </c>
      <c r="E9" s="37"/>
      <c r="F9" s="2" t="s">
        <v>4</v>
      </c>
      <c r="G9" s="2" t="s">
        <v>5</v>
      </c>
      <c r="H9" s="2" t="s">
        <v>6</v>
      </c>
      <c r="I9" s="2" t="s">
        <v>7</v>
      </c>
      <c r="J9" s="37"/>
      <c r="K9" s="37"/>
      <c r="L9" s="37"/>
      <c r="M9" s="37"/>
    </row>
    <row r="10" spans="1:18" x14ac:dyDescent="0.25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/>
      <c r="G10" s="2"/>
      <c r="H10" s="2"/>
      <c r="I10" s="2"/>
      <c r="J10" s="2">
        <v>6</v>
      </c>
      <c r="K10" s="2">
        <v>7</v>
      </c>
      <c r="L10" s="2">
        <v>8</v>
      </c>
      <c r="M10" s="2">
        <v>9</v>
      </c>
      <c r="N10" s="11"/>
      <c r="O10" s="11"/>
      <c r="P10" s="11"/>
      <c r="Q10" s="11"/>
      <c r="R10" s="11"/>
    </row>
    <row r="11" spans="1:18" ht="55.5" customHeight="1" x14ac:dyDescent="0.25">
      <c r="A11" s="8">
        <v>1</v>
      </c>
      <c r="B11" s="6" t="s">
        <v>8</v>
      </c>
      <c r="C11" s="5" t="s">
        <v>34</v>
      </c>
      <c r="D11" s="5" t="s">
        <v>8</v>
      </c>
      <c r="E11" s="5"/>
      <c r="F11" s="2"/>
      <c r="G11" s="2"/>
      <c r="H11" s="2"/>
      <c r="I11" s="2"/>
      <c r="J11" s="22">
        <f>J12+J14+J16+J21+J24+J28+J30+J31+J32+J38</f>
        <v>199893.5</v>
      </c>
      <c r="K11" s="22">
        <f>K12+K14+K16+K21+K24+K28+K30+K31+K32+K38</f>
        <v>170987.20000000004</v>
      </c>
      <c r="L11" s="22">
        <f>L12+L14+L16+L21+L24+L28+L30+L31+L32+L38</f>
        <v>205356</v>
      </c>
      <c r="M11" s="22">
        <f>M12+M14+M16+M21+M24+M28+M30+M31+M32+M38</f>
        <v>220684.79999999999</v>
      </c>
      <c r="N11" s="11"/>
      <c r="O11" s="11"/>
      <c r="P11" s="11"/>
      <c r="Q11" s="11"/>
      <c r="R11" s="11"/>
    </row>
    <row r="12" spans="1:18" ht="31.5" customHeight="1" x14ac:dyDescent="0.25">
      <c r="A12" s="8" t="s">
        <v>36</v>
      </c>
      <c r="B12" s="5" t="s">
        <v>9</v>
      </c>
      <c r="C12" s="5" t="s">
        <v>26</v>
      </c>
      <c r="D12" s="5" t="s">
        <v>9</v>
      </c>
      <c r="E12" s="5"/>
      <c r="F12" s="12"/>
      <c r="G12" s="12"/>
      <c r="H12" s="12"/>
      <c r="I12" s="12"/>
      <c r="J12" s="23">
        <f>J13</f>
        <v>162944.79999999999</v>
      </c>
      <c r="K12" s="23">
        <f t="shared" ref="K12:M12" si="0">K13</f>
        <v>132992.20000000001</v>
      </c>
      <c r="L12" s="23">
        <f t="shared" si="0"/>
        <v>163075</v>
      </c>
      <c r="M12" s="23">
        <f t="shared" si="0"/>
        <v>177847</v>
      </c>
      <c r="N12" s="11"/>
      <c r="O12" s="11"/>
      <c r="P12" s="11"/>
      <c r="Q12" s="11"/>
      <c r="R12" s="11"/>
    </row>
    <row r="13" spans="1:18" ht="48.75" customHeight="1" x14ac:dyDescent="0.25">
      <c r="A13" s="8" t="s">
        <v>37</v>
      </c>
      <c r="B13" s="5" t="s">
        <v>10</v>
      </c>
      <c r="C13" s="5" t="s">
        <v>27</v>
      </c>
      <c r="D13" s="5" t="s">
        <v>10</v>
      </c>
      <c r="E13" s="5" t="s">
        <v>53</v>
      </c>
      <c r="F13" s="2">
        <v>85</v>
      </c>
      <c r="G13" s="2"/>
      <c r="H13" s="2"/>
      <c r="I13" s="2"/>
      <c r="J13" s="23">
        <v>162944.79999999999</v>
      </c>
      <c r="K13" s="23">
        <v>132992.20000000001</v>
      </c>
      <c r="L13" s="23">
        <v>163075</v>
      </c>
      <c r="M13" s="23">
        <v>177847</v>
      </c>
    </row>
    <row r="14" spans="1:18" ht="50.25" customHeight="1" x14ac:dyDescent="0.25">
      <c r="A14" s="8" t="s">
        <v>38</v>
      </c>
      <c r="B14" s="5" t="s">
        <v>11</v>
      </c>
      <c r="C14" s="5" t="s">
        <v>24</v>
      </c>
      <c r="D14" s="5" t="s">
        <v>11</v>
      </c>
      <c r="E14" s="5"/>
      <c r="F14" s="2"/>
      <c r="G14" s="2"/>
      <c r="H14" s="2"/>
      <c r="I14" s="2"/>
      <c r="J14" s="23">
        <f>J15</f>
        <v>18421.7</v>
      </c>
      <c r="K14" s="23">
        <f t="shared" ref="K14:M14" si="1">K15</f>
        <v>15369.1</v>
      </c>
      <c r="L14" s="23">
        <f t="shared" si="1"/>
        <v>18369</v>
      </c>
      <c r="M14" s="23">
        <f t="shared" si="1"/>
        <v>20306.8</v>
      </c>
    </row>
    <row r="15" spans="1:18" ht="50.25" customHeight="1" x14ac:dyDescent="0.25">
      <c r="A15" s="8" t="s">
        <v>39</v>
      </c>
      <c r="B15" s="15" t="s">
        <v>63</v>
      </c>
      <c r="C15" s="5" t="s">
        <v>64</v>
      </c>
      <c r="D15" s="15" t="s">
        <v>63</v>
      </c>
      <c r="E15" s="5" t="s">
        <v>84</v>
      </c>
      <c r="F15" s="12"/>
      <c r="G15" s="12"/>
      <c r="H15" s="12"/>
      <c r="I15" s="12"/>
      <c r="J15" s="23">
        <v>18421.7</v>
      </c>
      <c r="K15" s="23">
        <v>15369.1</v>
      </c>
      <c r="L15" s="23">
        <v>18369</v>
      </c>
      <c r="M15" s="23">
        <v>20306.8</v>
      </c>
    </row>
    <row r="16" spans="1:18" ht="42" customHeight="1" x14ac:dyDescent="0.25">
      <c r="A16" s="8" t="s">
        <v>40</v>
      </c>
      <c r="B16" s="5" t="s">
        <v>12</v>
      </c>
      <c r="C16" s="5" t="s">
        <v>65</v>
      </c>
      <c r="D16" s="5" t="s">
        <v>12</v>
      </c>
      <c r="E16" s="5"/>
      <c r="F16" s="12"/>
      <c r="G16" s="12"/>
      <c r="H16" s="12"/>
      <c r="I16" s="12"/>
      <c r="J16" s="24">
        <f>J17+J18+J19+J20</f>
        <v>8590.2000000000007</v>
      </c>
      <c r="K16" s="24">
        <f>K17+K18+K19+K20</f>
        <v>9195.7000000000007</v>
      </c>
      <c r="L16" s="24">
        <f t="shared" ref="L16:M16" si="2">L17+L18+L19+L20</f>
        <v>9503.9</v>
      </c>
      <c r="M16" s="24">
        <f t="shared" si="2"/>
        <v>9412.2000000000007</v>
      </c>
    </row>
    <row r="17" spans="1:14" ht="54" customHeight="1" x14ac:dyDescent="0.25">
      <c r="A17" s="8" t="s">
        <v>66</v>
      </c>
      <c r="B17" s="5" t="s">
        <v>88</v>
      </c>
      <c r="C17" s="5" t="s">
        <v>87</v>
      </c>
      <c r="D17" s="5" t="s">
        <v>88</v>
      </c>
      <c r="E17" s="5" t="s">
        <v>53</v>
      </c>
      <c r="F17" s="19"/>
      <c r="G17" s="19"/>
      <c r="H17" s="19"/>
      <c r="I17" s="19"/>
      <c r="J17" s="24">
        <v>4508</v>
      </c>
      <c r="K17" s="24">
        <v>4406.1000000000004</v>
      </c>
      <c r="L17" s="24">
        <v>4686</v>
      </c>
      <c r="M17" s="24">
        <v>7099</v>
      </c>
    </row>
    <row r="18" spans="1:14" ht="50.25" customHeight="1" x14ac:dyDescent="0.25">
      <c r="A18" s="8" t="s">
        <v>67</v>
      </c>
      <c r="B18" s="21" t="s">
        <v>57</v>
      </c>
      <c r="C18" s="5" t="s">
        <v>54</v>
      </c>
      <c r="D18" s="21" t="s">
        <v>57</v>
      </c>
      <c r="E18" s="5" t="s">
        <v>53</v>
      </c>
      <c r="F18" s="12"/>
      <c r="G18" s="3"/>
      <c r="H18" s="3"/>
      <c r="I18" s="3"/>
      <c r="J18" s="23">
        <v>2915</v>
      </c>
      <c r="K18" s="23">
        <v>2719.9</v>
      </c>
      <c r="L18" s="23">
        <v>2719.9</v>
      </c>
      <c r="M18" s="23">
        <v>0</v>
      </c>
    </row>
    <row r="19" spans="1:14" ht="50.25" customHeight="1" x14ac:dyDescent="0.25">
      <c r="A19" s="8" t="s">
        <v>68</v>
      </c>
      <c r="B19" s="21" t="s">
        <v>58</v>
      </c>
      <c r="C19" s="5" t="s">
        <v>55</v>
      </c>
      <c r="D19" s="21" t="s">
        <v>58</v>
      </c>
      <c r="E19" s="5" t="s">
        <v>53</v>
      </c>
      <c r="F19" s="12"/>
      <c r="G19" s="3"/>
      <c r="H19" s="3"/>
      <c r="I19" s="3"/>
      <c r="J19" s="23">
        <v>128.19999999999999</v>
      </c>
      <c r="K19" s="23">
        <v>180.6</v>
      </c>
      <c r="L19" s="23">
        <v>202</v>
      </c>
      <c r="M19" s="23">
        <v>143.19999999999999</v>
      </c>
    </row>
    <row r="20" spans="1:14" ht="53.25" customHeight="1" x14ac:dyDescent="0.25">
      <c r="A20" s="8" t="s">
        <v>89</v>
      </c>
      <c r="B20" s="31" t="s">
        <v>59</v>
      </c>
      <c r="C20" s="5" t="s">
        <v>56</v>
      </c>
      <c r="D20" s="31" t="s">
        <v>59</v>
      </c>
      <c r="E20" s="5" t="s">
        <v>53</v>
      </c>
      <c r="F20" s="3"/>
      <c r="G20" s="3"/>
      <c r="H20" s="3"/>
      <c r="I20" s="3"/>
      <c r="J20" s="23">
        <v>1039</v>
      </c>
      <c r="K20" s="23">
        <v>1889.1</v>
      </c>
      <c r="L20" s="23">
        <v>1896</v>
      </c>
      <c r="M20" s="23">
        <v>2170</v>
      </c>
    </row>
    <row r="21" spans="1:14" ht="39" customHeight="1" x14ac:dyDescent="0.25">
      <c r="A21" s="8" t="s">
        <v>41</v>
      </c>
      <c r="B21" s="5" t="s">
        <v>13</v>
      </c>
      <c r="C21" s="7" t="s">
        <v>25</v>
      </c>
      <c r="D21" s="14" t="s">
        <v>13</v>
      </c>
      <c r="E21" s="10"/>
      <c r="F21" s="3"/>
      <c r="G21" s="3"/>
      <c r="H21" s="3"/>
      <c r="I21" s="3"/>
      <c r="J21" s="25">
        <f t="shared" ref="J21" si="3">J22+J23</f>
        <v>2555</v>
      </c>
      <c r="K21" s="25">
        <f t="shared" ref="K21:M21" si="4">K22+K23</f>
        <v>2392</v>
      </c>
      <c r="L21" s="25">
        <f t="shared" si="4"/>
        <v>2651</v>
      </c>
      <c r="M21" s="25">
        <f t="shared" si="4"/>
        <v>3240.8</v>
      </c>
    </row>
    <row r="22" spans="1:14" ht="55.5" customHeight="1" x14ac:dyDescent="0.25">
      <c r="A22" s="8" t="s">
        <v>43</v>
      </c>
      <c r="B22" s="21" t="s">
        <v>61</v>
      </c>
      <c r="C22" s="7" t="s">
        <v>72</v>
      </c>
      <c r="D22" s="21" t="s">
        <v>61</v>
      </c>
      <c r="E22" s="5" t="s">
        <v>53</v>
      </c>
      <c r="F22" s="3"/>
      <c r="G22" s="3"/>
      <c r="H22" s="3"/>
      <c r="I22" s="3"/>
      <c r="J22" s="25">
        <v>2175</v>
      </c>
      <c r="K22" s="25">
        <v>1998.3</v>
      </c>
      <c r="L22" s="25">
        <v>2168</v>
      </c>
      <c r="M22" s="25">
        <v>2739</v>
      </c>
    </row>
    <row r="23" spans="1:14" ht="54.75" customHeight="1" x14ac:dyDescent="0.25">
      <c r="A23" s="8" t="s">
        <v>44</v>
      </c>
      <c r="B23" s="21" t="s">
        <v>62</v>
      </c>
      <c r="C23" s="7" t="s">
        <v>109</v>
      </c>
      <c r="D23" s="21" t="s">
        <v>62</v>
      </c>
      <c r="E23" s="5" t="s">
        <v>14</v>
      </c>
      <c r="F23" s="3"/>
      <c r="G23" s="3"/>
      <c r="H23" s="3"/>
      <c r="I23" s="3"/>
      <c r="J23" s="25">
        <v>380</v>
      </c>
      <c r="K23" s="25">
        <v>393.7</v>
      </c>
      <c r="L23" s="25">
        <v>483</v>
      </c>
      <c r="M23" s="25">
        <v>501.8</v>
      </c>
    </row>
    <row r="24" spans="1:14" ht="51" customHeight="1" x14ac:dyDescent="0.25">
      <c r="A24" s="8" t="s">
        <v>42</v>
      </c>
      <c r="B24" s="5" t="s">
        <v>15</v>
      </c>
      <c r="C24" s="8" t="s">
        <v>73</v>
      </c>
      <c r="D24" s="8" t="s">
        <v>15</v>
      </c>
      <c r="E24" s="5"/>
      <c r="F24" s="3"/>
      <c r="G24" s="3"/>
      <c r="H24" s="3"/>
      <c r="I24" s="3"/>
      <c r="J24" s="25">
        <f t="shared" ref="J24" si="5">SUM(J25:J27)</f>
        <v>5723.4</v>
      </c>
      <c r="K24" s="25">
        <f t="shared" ref="K24:M24" si="6">SUM(K25:K27)</f>
        <v>8601.9</v>
      </c>
      <c r="L24" s="25">
        <f t="shared" si="6"/>
        <v>9142.4</v>
      </c>
      <c r="M24" s="25">
        <f t="shared" si="6"/>
        <v>8567</v>
      </c>
    </row>
    <row r="25" spans="1:14" ht="100.5" customHeight="1" x14ac:dyDescent="0.25">
      <c r="A25" s="8" t="s">
        <v>48</v>
      </c>
      <c r="B25" s="5" t="s">
        <v>29</v>
      </c>
      <c r="C25" s="8" t="s">
        <v>74</v>
      </c>
      <c r="D25" s="13" t="s">
        <v>29</v>
      </c>
      <c r="E25" s="5" t="s">
        <v>60</v>
      </c>
      <c r="F25" s="3"/>
      <c r="G25" s="3"/>
      <c r="H25" s="3"/>
      <c r="I25" s="3"/>
      <c r="J25" s="25">
        <v>2560</v>
      </c>
      <c r="K25" s="25">
        <v>3321.5</v>
      </c>
      <c r="L25" s="25">
        <v>3479</v>
      </c>
      <c r="M25" s="25">
        <v>2904</v>
      </c>
    </row>
    <row r="26" spans="1:14" ht="42" customHeight="1" x14ac:dyDescent="0.25">
      <c r="A26" s="8" t="s">
        <v>49</v>
      </c>
      <c r="B26" s="5" t="s">
        <v>30</v>
      </c>
      <c r="C26" s="8" t="s">
        <v>75</v>
      </c>
      <c r="D26" s="8" t="s">
        <v>30</v>
      </c>
      <c r="E26" s="5" t="s">
        <v>60</v>
      </c>
      <c r="F26" s="3"/>
      <c r="G26" s="3"/>
      <c r="H26" s="3"/>
      <c r="I26" s="3"/>
      <c r="J26" s="25">
        <v>163.4</v>
      </c>
      <c r="K26" s="25">
        <v>163.4</v>
      </c>
      <c r="L26" s="25">
        <v>163.4</v>
      </c>
      <c r="M26" s="25">
        <v>163</v>
      </c>
    </row>
    <row r="27" spans="1:14" ht="100.5" customHeight="1" x14ac:dyDescent="0.25">
      <c r="A27" s="8" t="s">
        <v>50</v>
      </c>
      <c r="B27" s="5" t="s">
        <v>31</v>
      </c>
      <c r="C27" s="8" t="s">
        <v>76</v>
      </c>
      <c r="D27" s="13" t="s">
        <v>31</v>
      </c>
      <c r="E27" s="5" t="s">
        <v>60</v>
      </c>
      <c r="F27" s="3"/>
      <c r="G27" s="3"/>
      <c r="H27" s="3"/>
      <c r="I27" s="3"/>
      <c r="J27" s="25">
        <v>3000</v>
      </c>
      <c r="K27" s="25">
        <v>5117</v>
      </c>
      <c r="L27" s="25">
        <v>5500</v>
      </c>
      <c r="M27" s="25">
        <v>5500</v>
      </c>
    </row>
    <row r="28" spans="1:14" ht="31.5" customHeight="1" x14ac:dyDescent="0.25">
      <c r="A28" s="8" t="s">
        <v>45</v>
      </c>
      <c r="B28" s="5" t="s">
        <v>16</v>
      </c>
      <c r="C28" s="8" t="s">
        <v>71</v>
      </c>
      <c r="D28" s="8" t="s">
        <v>16</v>
      </c>
      <c r="E28" s="5"/>
      <c r="F28" s="3"/>
      <c r="G28" s="3"/>
      <c r="H28" s="3"/>
      <c r="I28" s="3"/>
      <c r="J28" s="25">
        <f t="shared" ref="J28:M28" si="7">J29</f>
        <v>546.4</v>
      </c>
      <c r="K28" s="25">
        <f t="shared" si="7"/>
        <v>387.7</v>
      </c>
      <c r="L28" s="25">
        <v>500</v>
      </c>
      <c r="M28" s="25">
        <f t="shared" si="7"/>
        <v>360</v>
      </c>
    </row>
    <row r="29" spans="1:14" ht="47.25" customHeight="1" x14ac:dyDescent="0.25">
      <c r="A29" s="8" t="s">
        <v>69</v>
      </c>
      <c r="B29" s="5" t="s">
        <v>32</v>
      </c>
      <c r="C29" s="8" t="s">
        <v>85</v>
      </c>
      <c r="D29" s="8" t="s">
        <v>32</v>
      </c>
      <c r="E29" s="5" t="s">
        <v>33</v>
      </c>
      <c r="F29" s="3"/>
      <c r="G29" s="3"/>
      <c r="H29" s="3"/>
      <c r="I29" s="3"/>
      <c r="J29" s="25">
        <v>546.4</v>
      </c>
      <c r="K29" s="25">
        <v>387.7</v>
      </c>
      <c r="L29" s="25">
        <v>600</v>
      </c>
      <c r="M29" s="25">
        <v>360</v>
      </c>
    </row>
    <row r="30" spans="1:14" ht="47.25" customHeight="1" x14ac:dyDescent="0.25">
      <c r="A30" s="8" t="s">
        <v>46</v>
      </c>
      <c r="B30" s="5" t="s">
        <v>77</v>
      </c>
      <c r="C30" s="8" t="s">
        <v>78</v>
      </c>
      <c r="D30" s="8" t="s">
        <v>77</v>
      </c>
      <c r="E30" s="10" t="s">
        <v>14</v>
      </c>
      <c r="F30" s="3"/>
      <c r="G30" s="3"/>
      <c r="H30" s="3"/>
      <c r="I30" s="3"/>
      <c r="J30" s="25">
        <v>0</v>
      </c>
      <c r="K30" s="25">
        <v>292.39999999999998</v>
      </c>
      <c r="L30" s="25">
        <v>298</v>
      </c>
      <c r="M30" s="25">
        <v>0</v>
      </c>
    </row>
    <row r="31" spans="1:14" ht="57.75" customHeight="1" x14ac:dyDescent="0.25">
      <c r="A31" s="8" t="s">
        <v>46</v>
      </c>
      <c r="B31" s="5" t="s">
        <v>17</v>
      </c>
      <c r="C31" s="8" t="s">
        <v>70</v>
      </c>
      <c r="D31" s="8" t="s">
        <v>17</v>
      </c>
      <c r="E31" s="5" t="s">
        <v>60</v>
      </c>
      <c r="F31" s="3"/>
      <c r="G31" s="3"/>
      <c r="H31" s="3"/>
      <c r="I31" s="3"/>
      <c r="J31" s="25">
        <v>50</v>
      </c>
      <c r="K31" s="25">
        <v>336.1</v>
      </c>
      <c r="L31" s="25">
        <v>336.1</v>
      </c>
      <c r="M31" s="25">
        <v>150</v>
      </c>
    </row>
    <row r="32" spans="1:14" ht="30" customHeight="1" x14ac:dyDescent="0.25">
      <c r="A32" s="8" t="s">
        <v>47</v>
      </c>
      <c r="B32" s="5" t="s">
        <v>18</v>
      </c>
      <c r="C32" s="8" t="s">
        <v>28</v>
      </c>
      <c r="D32" s="8" t="s">
        <v>18</v>
      </c>
      <c r="E32" s="10" t="s">
        <v>14</v>
      </c>
      <c r="F32" s="3"/>
      <c r="G32" s="3"/>
      <c r="H32" s="3"/>
      <c r="I32" s="3"/>
      <c r="J32" s="25">
        <f>J33+J35+J36+J37</f>
        <v>1046</v>
      </c>
      <c r="K32" s="25">
        <f>K33+K34+K35+K36+K37</f>
        <v>1335.7</v>
      </c>
      <c r="L32" s="25">
        <f t="shared" ref="L32" si="8">L33+L35+L36+L37</f>
        <v>1396.2</v>
      </c>
      <c r="M32" s="25">
        <f>M33+M34+M35+M36+M37</f>
        <v>736</v>
      </c>
      <c r="N32" s="16">
        <f>SUM(M33:M38)</f>
        <v>801</v>
      </c>
    </row>
    <row r="33" spans="1:13" ht="50.25" customHeight="1" x14ac:dyDescent="0.25">
      <c r="A33" s="8" t="s">
        <v>82</v>
      </c>
      <c r="B33" s="26" t="s">
        <v>86</v>
      </c>
      <c r="C33" s="18" t="s">
        <v>94</v>
      </c>
      <c r="D33" s="26" t="s">
        <v>86</v>
      </c>
      <c r="E33" s="10" t="s">
        <v>14</v>
      </c>
      <c r="F33" s="17"/>
      <c r="G33" s="17"/>
      <c r="H33" s="17"/>
      <c r="I33" s="17"/>
      <c r="J33" s="25">
        <v>956</v>
      </c>
      <c r="K33" s="25">
        <v>578.9</v>
      </c>
      <c r="L33" s="25">
        <v>613</v>
      </c>
      <c r="M33" s="25">
        <v>671</v>
      </c>
    </row>
    <row r="34" spans="1:13" ht="99" customHeight="1" x14ac:dyDescent="0.25">
      <c r="A34" s="8" t="s">
        <v>90</v>
      </c>
      <c r="B34" s="30" t="s">
        <v>105</v>
      </c>
      <c r="C34" s="18" t="s">
        <v>107</v>
      </c>
      <c r="D34" s="30" t="s">
        <v>105</v>
      </c>
      <c r="E34" s="5" t="s">
        <v>106</v>
      </c>
      <c r="F34" s="17"/>
      <c r="G34" s="17"/>
      <c r="H34" s="17"/>
      <c r="I34" s="17"/>
      <c r="J34" s="25">
        <v>0</v>
      </c>
      <c r="K34" s="25">
        <v>0.6</v>
      </c>
      <c r="L34" s="25">
        <v>0.6</v>
      </c>
      <c r="M34" s="25">
        <v>1</v>
      </c>
    </row>
    <row r="35" spans="1:13" ht="50.25" customHeight="1" x14ac:dyDescent="0.25">
      <c r="A35" s="8" t="s">
        <v>93</v>
      </c>
      <c r="B35" s="26" t="s">
        <v>91</v>
      </c>
      <c r="C35" s="18" t="s">
        <v>96</v>
      </c>
      <c r="D35" s="26" t="s">
        <v>91</v>
      </c>
      <c r="E35" s="10" t="s">
        <v>14</v>
      </c>
      <c r="F35" s="17"/>
      <c r="G35" s="17"/>
      <c r="H35" s="17"/>
      <c r="I35" s="17"/>
      <c r="J35" s="25">
        <v>90</v>
      </c>
      <c r="K35" s="25">
        <v>81.2</v>
      </c>
      <c r="L35" s="25">
        <v>81.2</v>
      </c>
      <c r="M35" s="25">
        <v>0</v>
      </c>
    </row>
    <row r="36" spans="1:13" ht="83.25" customHeight="1" x14ac:dyDescent="0.25">
      <c r="A36" s="8" t="s">
        <v>97</v>
      </c>
      <c r="B36" s="29" t="s">
        <v>99</v>
      </c>
      <c r="C36" s="18" t="s">
        <v>95</v>
      </c>
      <c r="D36" s="27" t="s">
        <v>99</v>
      </c>
      <c r="E36" s="10" t="s">
        <v>14</v>
      </c>
      <c r="F36" s="17"/>
      <c r="G36" s="17"/>
      <c r="H36" s="17"/>
      <c r="I36" s="17"/>
      <c r="J36" s="25">
        <v>0</v>
      </c>
      <c r="K36" s="25">
        <v>234.6</v>
      </c>
      <c r="L36" s="25">
        <v>261.60000000000002</v>
      </c>
      <c r="M36" s="25">
        <v>0</v>
      </c>
    </row>
    <row r="37" spans="1:13" ht="54.75" customHeight="1" x14ac:dyDescent="0.25">
      <c r="A37" s="8" t="s">
        <v>104</v>
      </c>
      <c r="B37" s="21" t="s">
        <v>98</v>
      </c>
      <c r="C37" s="18" t="s">
        <v>108</v>
      </c>
      <c r="D37" s="21" t="s">
        <v>98</v>
      </c>
      <c r="E37" s="20" t="s">
        <v>100</v>
      </c>
      <c r="F37" s="17"/>
      <c r="G37" s="17"/>
      <c r="H37" s="17"/>
      <c r="I37" s="17"/>
      <c r="J37" s="25">
        <v>0</v>
      </c>
      <c r="K37" s="25">
        <v>440.4</v>
      </c>
      <c r="L37" s="25">
        <v>440.4</v>
      </c>
      <c r="M37" s="25">
        <v>64</v>
      </c>
    </row>
    <row r="38" spans="1:13" ht="41.25" customHeight="1" x14ac:dyDescent="0.25">
      <c r="A38" s="8" t="s">
        <v>83</v>
      </c>
      <c r="B38" s="5" t="s">
        <v>79</v>
      </c>
      <c r="C38" s="8" t="s">
        <v>80</v>
      </c>
      <c r="D38" s="28" t="s">
        <v>79</v>
      </c>
      <c r="E38" s="10" t="s">
        <v>14</v>
      </c>
      <c r="J38" s="25">
        <v>16</v>
      </c>
      <c r="K38" s="25">
        <v>84.4</v>
      </c>
      <c r="L38" s="25">
        <v>84.4</v>
      </c>
      <c r="M38" s="25">
        <v>65</v>
      </c>
    </row>
  </sheetData>
  <customSheetViews>
    <customSheetView guid="{73D7718A-C58D-41DD-83DC-9368C9B04778}" showPageBreaks="1" fitToPage="1" hiddenColumns="1" topLeftCell="A34">
      <selection activeCell="M39" sqref="M39"/>
      <pageMargins left="0" right="0" top="0.39370078740157483" bottom="0.19685039370078741" header="0.31496062992125984" footer="0.31496062992125984"/>
      <printOptions horizontalCentered="1"/>
      <pageSetup paperSize="9" scale="60" fitToHeight="0" orientation="landscape" r:id="rId1"/>
    </customSheetView>
    <customSheetView guid="{83B7096A-0FA0-4627-A58C-4D002CA0D88C}" fitToPage="1" hiddenColumns="1">
      <selection activeCell="C14" sqref="C14"/>
      <pageMargins left="0" right="0" top="0.39370078740157483" bottom="0.19685039370078741" header="0.31496062992125984" footer="0.31496062992125984"/>
      <printOptions horizontalCentered="1"/>
      <pageSetup paperSize="9" scale="60" fitToHeight="0" orientation="landscape" r:id="rId2"/>
    </customSheetView>
  </customSheetViews>
  <mergeCells count="12">
    <mergeCell ref="C8:D8"/>
    <mergeCell ref="A2:M2"/>
    <mergeCell ref="E4:M4"/>
    <mergeCell ref="E5:M5"/>
    <mergeCell ref="A8:A9"/>
    <mergeCell ref="B8:B9"/>
    <mergeCell ref="E8:E9"/>
    <mergeCell ref="F8:I8"/>
    <mergeCell ref="J8:J9"/>
    <mergeCell ref="K8:K9"/>
    <mergeCell ref="L8:L9"/>
    <mergeCell ref="M8:M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налоговые и неналоговые</vt:lpstr>
      <vt:lpstr>'налоговые и неналоговые'!Заголовки_для_печати</vt:lpstr>
      <vt:lpstr>'налоговые и неналоговые'!Область_печати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 Людмила Станиславовна</dc:creator>
  <cp:lastModifiedBy>Ольга Балашова</cp:lastModifiedBy>
  <cp:lastPrinted>2021-11-15T08:33:24Z</cp:lastPrinted>
  <dcterms:created xsi:type="dcterms:W3CDTF">2017-10-31T15:07:42Z</dcterms:created>
  <dcterms:modified xsi:type="dcterms:W3CDTF">2021-11-15T08:33:26Z</dcterms:modified>
</cp:coreProperties>
</file>