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270" windowWidth="11820" windowHeight="5640"/>
  </bookViews>
  <sheets>
    <sheet name="ведом" sheetId="8" r:id="rId1"/>
    <sheet name="Лист1" sheetId="9" r:id="rId2"/>
  </sheets>
  <calcPr calcId="124519"/>
</workbook>
</file>

<file path=xl/calcChain.xml><?xml version="1.0" encoding="utf-8"?>
<calcChain xmlns="http://schemas.openxmlformats.org/spreadsheetml/2006/main">
  <c r="L72" i="8"/>
  <c r="L71" s="1"/>
  <c r="L70" s="1"/>
  <c r="L66"/>
  <c r="L65" s="1"/>
  <c r="L64" s="1"/>
  <c r="L63" s="1"/>
  <c r="L62" s="1"/>
  <c r="L60"/>
  <c r="L59" s="1"/>
  <c r="L57"/>
  <c r="L56" s="1"/>
  <c r="L51"/>
  <c r="L50" s="1"/>
  <c r="L49" s="1"/>
  <c r="L47"/>
  <c r="L46" s="1"/>
  <c r="L44"/>
  <c r="L43" s="1"/>
  <c r="L38"/>
  <c r="L36"/>
  <c r="L35"/>
  <c r="L34" s="1"/>
  <c r="L27"/>
  <c r="L25"/>
  <c r="L23"/>
  <c r="L20"/>
  <c r="L19" s="1"/>
  <c r="L15"/>
  <c r="L14" s="1"/>
  <c r="L13" s="1"/>
  <c r="L12" s="1"/>
  <c r="L18" l="1"/>
  <c r="L17" s="1"/>
  <c r="L11" s="1"/>
  <c r="L55"/>
  <c r="L54" s="1"/>
  <c r="L53" s="1"/>
  <c r="L42"/>
  <c r="L41" s="1"/>
  <c r="L40" s="1"/>
  <c r="L22"/>
  <c r="L69"/>
  <c r="L68" s="1"/>
  <c r="L33"/>
  <c r="L32" s="1"/>
  <c r="L74" l="1"/>
  <c r="L10"/>
  <c r="F10" i="9" l="1"/>
  <c r="E10"/>
  <c r="D10"/>
  <c r="G10" s="1"/>
  <c r="E9"/>
  <c r="D9"/>
  <c r="G9" s="1"/>
  <c r="F8"/>
  <c r="E8"/>
  <c r="G8" s="1"/>
  <c r="D8"/>
  <c r="G7"/>
  <c r="G6"/>
  <c r="I6" s="1"/>
  <c r="K6" l="1"/>
  <c r="I8"/>
  <c r="K8" s="1"/>
  <c r="I9"/>
  <c r="K9" s="1"/>
  <c r="I10"/>
  <c r="K10" s="1"/>
  <c r="I7"/>
  <c r="K7" s="1"/>
</calcChain>
</file>

<file path=xl/sharedStrings.xml><?xml version="1.0" encoding="utf-8"?>
<sst xmlns="http://schemas.openxmlformats.org/spreadsheetml/2006/main" count="600" uniqueCount="99">
  <si>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</si>
  <si>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</si>
  <si>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</si>
  <si>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</si>
  <si>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</si>
  <si>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</si>
  <si>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</si>
  <si>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</si>
  <si>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</si>
  <si>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</si>
  <si>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</si>
  <si>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</si>
  <si>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</si>
  <si>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</si>
  <si>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</si>
  <si>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Сумма, тыс.руб.</t>
  </si>
  <si>
    <t>Функционирование высшего должностного лица субъекта Российской Федерации и муниципального образования</t>
  </si>
  <si>
    <t>раз-дел</t>
  </si>
  <si>
    <t>под-раз-дел</t>
  </si>
  <si>
    <t>гла-ва</t>
  </si>
  <si>
    <t>вид рас-хо-дов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</si>
  <si>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</si>
  <si>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</si>
  <si>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сфере административных правонарушений</t>
  </si>
  <si>
    <t>304</t>
  </si>
  <si>
    <t>Дорожное хозяйство (дорожные фонды)</t>
  </si>
  <si>
    <t>Обеспечение пожарной безопасности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</si>
  <si>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</si>
  <si>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МО "Нюхченское"</t>
  </si>
  <si>
    <t>Культура, кинематография</t>
  </si>
  <si>
    <t>Культура</t>
  </si>
  <si>
    <t>Обеспечение функционирования Главы муниципального образования</t>
  </si>
  <si>
    <t>0</t>
  </si>
  <si>
    <t>0000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</si>
  <si>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</si>
  <si>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</si>
  <si>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</si>
  <si>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</si>
  <si>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</si>
  <si>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</si>
  <si>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</si>
  <si>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</si>
  <si>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</si>
  <si>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</si>
  <si>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национальной обороны</t>
  </si>
  <si>
    <t>5118</t>
  </si>
  <si>
    <t>21</t>
  </si>
  <si>
    <t>9001</t>
  </si>
  <si>
    <t>22</t>
  </si>
  <si>
    <t>Уплата налогов, сборов и иных платежей</t>
  </si>
  <si>
    <t>25</t>
  </si>
  <si>
    <t>120</t>
  </si>
  <si>
    <t>26</t>
  </si>
  <si>
    <t>9006</t>
  </si>
  <si>
    <t>28</t>
  </si>
  <si>
    <t>Непрограммные расходы в области дорожного хозяйства</t>
  </si>
  <si>
    <t>29</t>
  </si>
  <si>
    <t>Непрограммные расходы в области коммунального хозяйства</t>
  </si>
  <si>
    <t>30</t>
  </si>
  <si>
    <t>Непрограммные расходы в области культуры</t>
  </si>
  <si>
    <t>8054</t>
  </si>
  <si>
    <t>Мероприятия в сфере культуры, искусства и  туризма (бюджет поселения)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</si>
  <si>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</si>
  <si>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Д</t>
  </si>
  <si>
    <t>9015</t>
  </si>
  <si>
    <t>Непрограммные расходы в области онациональной безопасности и правоохранительной деятельности</t>
  </si>
  <si>
    <t>Защита  населения и территории от чрезвычайных ситуаций природного и техногенного характера, пожарная безопасность.</t>
  </si>
  <si>
    <t>7879</t>
  </si>
  <si>
    <t>3</t>
  </si>
  <si>
    <t>Ведомственная структура расходов местного бюджета на 2023 год</t>
  </si>
  <si>
    <t>Расчет потребности зарплаты.</t>
  </si>
  <si>
    <t>по штатному в месяц</t>
  </si>
  <si>
    <t>за 9 мес</t>
  </si>
  <si>
    <t>за 3 мес с увелич с 1 окт</t>
  </si>
  <si>
    <t>ЕДВ И МП</t>
  </si>
  <si>
    <t>итого</t>
  </si>
  <si>
    <t>взносы 30,2%</t>
  </si>
  <si>
    <t>Всего</t>
  </si>
  <si>
    <t>Глава</t>
  </si>
  <si>
    <t>по техничке</t>
  </si>
  <si>
    <t>договора</t>
  </si>
  <si>
    <t>ВУС по МРОТ на 0,25</t>
  </si>
  <si>
    <t>премия</t>
  </si>
  <si>
    <t>МРОТ16242</t>
  </si>
  <si>
    <t>Осуществление первичного воинского учетаорганами местного самоуправления поселений, муниципальных и городских округов</t>
  </si>
  <si>
    <t>ЦАП 1,75 и техничка 0,2</t>
  </si>
  <si>
    <t>8066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</si>
  <si>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</si>
  <si>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</si>
  <si>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2023- 2025 годы"</t>
  </si>
  <si>
    <t>Благоустройство</t>
  </si>
  <si>
    <t>9013</t>
  </si>
  <si>
    <t>Прочие мероприятия по благоустройству поселений</t>
  </si>
  <si>
    <t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 22  декабря 2022 г № 52</t>
  </si>
  <si>
    <t>Приобретение и установка автономных и дымовых пожарных извещателей</t>
  </si>
  <si>
    <t>S687</t>
  </si>
  <si>
    <t>S645</t>
  </si>
  <si>
    <t>Софинансирование  выплаты  вьiходных  пособий  и сохранения  среднего  месячното  заработка  на период трудоустройства  в связи  с ликвидацией  органов местного  самоуправления  вследствие  создания  муниципальноrо округа Архангельской области</t>
  </si>
  <si>
    <t>Приложение № 3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 25  декабря 2023 г № 91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</si>
</sst>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Fill="1" applyAlignment="1">
      <alignment horizontal="center"/>
    </xf>
    <xf numFmtId="0" fontId="1" fillId="0" borderId="0" xfId="0" applyFont="1"/>
    <xf numFmtId="0" fontId="8" fillId="0" borderId="3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left" vertical="top"/>
    </xf>
    <xf numFmtId="49" fontId="9" fillId="0" borderId="7" xfId="0" applyNumberFormat="1" applyFont="1" applyFill="1" applyBorder="1" applyAlignment="1">
      <alignment horizontal="center" vertical="top"/>
    </xf>
    <xf numFmtId="164" fontId="9" fillId="0" borderId="7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top"/>
    </xf>
    <xf numFmtId="49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/>
    </xf>
    <xf numFmtId="49" fontId="8" fillId="0" borderId="1" xfId="1" applyNumberFormat="1" applyFont="1" applyFill="1" applyBorder="1" applyAlignment="1">
      <alignment horizontal="center" vertical="top"/>
    </xf>
    <xf numFmtId="49" fontId="10" fillId="0" borderId="1" xfId="1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left" vertical="top" wrapText="1"/>
    </xf>
    <xf numFmtId="49" fontId="11" fillId="0" borderId="1" xfId="1" applyNumberFormat="1" applyFont="1" applyFill="1" applyBorder="1" applyAlignment="1">
      <alignment horizontal="center" vertical="top"/>
    </xf>
    <xf numFmtId="0" fontId="8" fillId="0" borderId="6" xfId="1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/>
    </xf>
    <xf numFmtId="49" fontId="8" fillId="2" borderId="1" xfId="1" applyNumberFormat="1" applyFont="1" applyFill="1" applyBorder="1" applyAlignment="1">
      <alignment horizontal="center" vertical="top"/>
    </xf>
    <xf numFmtId="0" fontId="8" fillId="2" borderId="6" xfId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/>
    </xf>
    <xf numFmtId="49" fontId="8" fillId="0" borderId="3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164" fontId="7" fillId="0" borderId="8" xfId="0" applyNumberFormat="1" applyFont="1" applyFill="1" applyBorder="1" applyAlignment="1">
      <alignment horizontal="center" vertical="top"/>
    </xf>
    <xf numFmtId="0" fontId="13" fillId="0" borderId="0" xfId="0" applyFont="1" applyAlignment="1">
      <alignment vertical="center"/>
    </xf>
    <xf numFmtId="0" fontId="1" fillId="0" borderId="0" xfId="0" applyFont="1" applyAlignment="1">
      <alignment wrapText="1"/>
    </xf>
    <xf numFmtId="2" fontId="0" fillId="0" borderId="0" xfId="0" applyNumberFormat="1"/>
    <xf numFmtId="2" fontId="13" fillId="0" borderId="0" xfId="0" applyNumberFormat="1" applyFont="1"/>
    <xf numFmtId="0" fontId="8" fillId="0" borderId="1" xfId="1" applyNumberFormat="1" applyFont="1" applyFill="1" applyBorder="1" applyAlignment="1">
      <alignment vertical="top" wrapText="1"/>
    </xf>
    <xf numFmtId="0" fontId="8" fillId="0" borderId="17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4"/>
  <sheetViews>
    <sheetView tabSelected="1" topLeftCell="A2" workbookViewId="0">
      <selection activeCell="A5" sqref="A5:A8"/>
    </sheetView>
  </sheetViews>
  <sheetFormatPr defaultRowHeight="12.75"/>
  <cols>
    <col min="1" max="1" width="63.140625" style="4" customWidth="1"/>
    <col min="2" max="2" width="7" style="2" customWidth="1"/>
    <col min="3" max="3" width="5" style="2" customWidth="1"/>
    <col min="4" max="4" width="4.28515625" style="2" customWidth="1"/>
    <col min="5" max="5" width="5.85546875" style="2" customWidth="1"/>
    <col min="6" max="6" width="3.7109375" style="2" customWidth="1"/>
    <col min="7" max="7" width="3.85546875" style="2" customWidth="1"/>
    <col min="8" max="8" width="3.42578125" style="2" customWidth="1"/>
    <col min="9" max="9" width="9.140625" style="2"/>
    <col min="10" max="10" width="3.5703125" style="2" customWidth="1"/>
    <col min="11" max="11" width="9.140625" style="2"/>
    <col min="12" max="12" width="11.42578125" style="2" customWidth="1"/>
    <col min="13" max="16384" width="9.140625" style="2"/>
  </cols>
  <sheetData>
    <row r="1" spans="1:12" ht="75" customHeight="1">
      <c r="A1" s="1"/>
      <c r="B1" s="6"/>
      <c r="C1" s="41" t="s">
        <v>98</v>
      </c>
      <c r="D1" s="41"/>
      <c r="E1" s="41"/>
      <c r="F1" s="41"/>
      <c r="G1" s="41"/>
      <c r="H1" s="41"/>
      <c r="I1" s="41"/>
      <c r="J1" s="41"/>
      <c r="K1" s="41"/>
      <c r="L1" s="41"/>
    </row>
    <row r="2" spans="1:12" ht="75" customHeight="1">
      <c r="A2" s="42"/>
      <c r="B2" s="42"/>
      <c r="C2" s="41" t="s">
        <v>93</v>
      </c>
      <c r="D2" s="41"/>
      <c r="E2" s="41"/>
      <c r="F2" s="41"/>
      <c r="G2" s="41"/>
      <c r="H2" s="41"/>
      <c r="I2" s="41"/>
      <c r="J2" s="41"/>
      <c r="K2" s="41"/>
      <c r="L2" s="41"/>
    </row>
    <row r="3" spans="1:12" ht="37.5" customHeight="1" thickBot="1">
      <c r="A3" s="43" t="s">
        <v>69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13.5" hidden="1" customHeight="1" thickBo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13.5" customHeight="1">
      <c r="A5" s="47" t="s">
        <v>8</v>
      </c>
      <c r="B5" s="47" t="s">
        <v>19</v>
      </c>
      <c r="C5" s="47" t="s">
        <v>17</v>
      </c>
      <c r="D5" s="47" t="s">
        <v>18</v>
      </c>
      <c r="E5" s="50"/>
      <c r="F5" s="50"/>
      <c r="G5" s="50"/>
      <c r="H5" s="50"/>
      <c r="I5" s="50"/>
      <c r="J5" s="51"/>
      <c r="K5" s="47" t="s">
        <v>20</v>
      </c>
      <c r="L5" s="56" t="s">
        <v>15</v>
      </c>
    </row>
    <row r="6" spans="1:12" ht="12" customHeight="1">
      <c r="A6" s="48"/>
      <c r="B6" s="48"/>
      <c r="C6" s="48"/>
      <c r="D6" s="48"/>
      <c r="E6" s="52"/>
      <c r="F6" s="52"/>
      <c r="G6" s="52"/>
      <c r="H6" s="52"/>
      <c r="I6" s="52"/>
      <c r="J6" s="53"/>
      <c r="K6" s="48"/>
      <c r="L6" s="57"/>
    </row>
    <row r="7" spans="1:12" s="5" customFormat="1" ht="33.75" customHeight="1">
      <c r="A7" s="48"/>
      <c r="B7" s="48"/>
      <c r="C7" s="48"/>
      <c r="D7" s="48"/>
      <c r="E7" s="52"/>
      <c r="F7" s="52"/>
      <c r="G7" s="52"/>
      <c r="H7" s="52"/>
      <c r="I7" s="52"/>
      <c r="J7" s="53"/>
      <c r="K7" s="48"/>
      <c r="L7" s="57"/>
    </row>
    <row r="8" spans="1:12" ht="13.5" thickBot="1">
      <c r="A8" s="49"/>
      <c r="B8" s="49"/>
      <c r="C8" s="49"/>
      <c r="D8" s="49"/>
      <c r="E8" s="54"/>
      <c r="F8" s="54"/>
      <c r="G8" s="54"/>
      <c r="H8" s="54"/>
      <c r="I8" s="54"/>
      <c r="J8" s="55"/>
      <c r="K8" s="49"/>
      <c r="L8" s="58"/>
    </row>
    <row r="9" spans="1:12" ht="12.75" customHeight="1" thickBot="1">
      <c r="A9" s="8">
        <v>1</v>
      </c>
      <c r="B9" s="8">
        <v>2</v>
      </c>
      <c r="C9" s="8">
        <v>3</v>
      </c>
      <c r="D9" s="8">
        <v>4</v>
      </c>
      <c r="E9" s="39">
        <v>5</v>
      </c>
      <c r="F9" s="39"/>
      <c r="G9" s="39"/>
      <c r="H9" s="39"/>
      <c r="I9" s="39"/>
      <c r="J9" s="40"/>
      <c r="K9" s="8">
        <v>6</v>
      </c>
      <c r="L9" s="9">
        <v>7</v>
      </c>
    </row>
    <row r="10" spans="1:12" ht="15.75">
      <c r="A10" s="10" t="s">
        <v>28</v>
      </c>
      <c r="B10" s="11">
        <v>304</v>
      </c>
      <c r="C10" s="11"/>
      <c r="D10" s="11"/>
      <c r="E10" s="11"/>
      <c r="F10" s="11"/>
      <c r="G10" s="11"/>
      <c r="H10" s="11"/>
      <c r="I10" s="11"/>
      <c r="J10" s="11"/>
      <c r="K10" s="11"/>
      <c r="L10" s="12">
        <f>L11+L32+L40+L53+L62+L68</f>
        <v>3679.5</v>
      </c>
    </row>
    <row r="11" spans="1:12" s="4" customFormat="1" ht="15.75">
      <c r="A11" s="13" t="s">
        <v>10</v>
      </c>
      <c r="B11" s="14">
        <v>304</v>
      </c>
      <c r="C11" s="14" t="s">
        <v>0</v>
      </c>
      <c r="D11" s="14"/>
      <c r="E11" s="14"/>
      <c r="F11" s="14"/>
      <c r="G11" s="14"/>
      <c r="H11" s="14"/>
      <c r="I11" s="14"/>
      <c r="J11" s="14"/>
      <c r="K11" s="14"/>
      <c r="L11" s="15">
        <f>L12+L17</f>
        <v>2825.3</v>
      </c>
    </row>
    <row r="12" spans="1:12" ht="34.5" customHeight="1">
      <c r="A12" s="16" t="s">
        <v>16</v>
      </c>
      <c r="B12" s="14" t="s">
        <v>24</v>
      </c>
      <c r="C12" s="14" t="s">
        <v>0</v>
      </c>
      <c r="D12" s="14" t="s">
        <v>5</v>
      </c>
      <c r="E12" s="14"/>
      <c r="F12" s="14"/>
      <c r="G12" s="14"/>
      <c r="H12" s="14"/>
      <c r="I12" s="14"/>
      <c r="J12" s="14"/>
      <c r="K12" s="14"/>
      <c r="L12" s="17">
        <f>L13</f>
        <v>830.7</v>
      </c>
    </row>
    <row r="13" spans="1:12" ht="23.25" customHeight="1">
      <c r="A13" s="18" t="s">
        <v>31</v>
      </c>
      <c r="B13" s="19">
        <v>304</v>
      </c>
      <c r="C13" s="19" t="s">
        <v>0</v>
      </c>
      <c r="D13" s="19" t="s">
        <v>5</v>
      </c>
      <c r="E13" s="20" t="s">
        <v>46</v>
      </c>
      <c r="F13" s="20" t="s">
        <v>32</v>
      </c>
      <c r="G13" s="20" t="s">
        <v>32</v>
      </c>
      <c r="H13" s="20" t="s">
        <v>32</v>
      </c>
      <c r="I13" s="20" t="s">
        <v>33</v>
      </c>
      <c r="J13" s="20" t="s">
        <v>32</v>
      </c>
      <c r="K13" s="21"/>
      <c r="L13" s="22">
        <f>L14</f>
        <v>830.7</v>
      </c>
    </row>
    <row r="14" spans="1:12" ht="24" customHeight="1">
      <c r="A14" s="23" t="s">
        <v>34</v>
      </c>
      <c r="B14" s="19">
        <v>304</v>
      </c>
      <c r="C14" s="19" t="s">
        <v>0</v>
      </c>
      <c r="D14" s="19" t="s">
        <v>5</v>
      </c>
      <c r="E14" s="20" t="s">
        <v>46</v>
      </c>
      <c r="F14" s="20" t="s">
        <v>32</v>
      </c>
      <c r="G14" s="20" t="s">
        <v>32</v>
      </c>
      <c r="H14" s="20" t="s">
        <v>32</v>
      </c>
      <c r="I14" s="20" t="s">
        <v>47</v>
      </c>
      <c r="J14" s="20" t="s">
        <v>32</v>
      </c>
      <c r="K14" s="21"/>
      <c r="L14" s="22">
        <f>L15</f>
        <v>830.7</v>
      </c>
    </row>
    <row r="15" spans="1:12" ht="50.25" customHeight="1">
      <c r="A15" s="18" t="s">
        <v>35</v>
      </c>
      <c r="B15" s="19">
        <v>304</v>
      </c>
      <c r="C15" s="19" t="s">
        <v>0</v>
      </c>
      <c r="D15" s="19" t="s">
        <v>5</v>
      </c>
      <c r="E15" s="20" t="s">
        <v>46</v>
      </c>
      <c r="F15" s="20" t="s">
        <v>32</v>
      </c>
      <c r="G15" s="20" t="s">
        <v>32</v>
      </c>
      <c r="H15" s="20" t="s">
        <v>32</v>
      </c>
      <c r="I15" s="20" t="s">
        <v>47</v>
      </c>
      <c r="J15" s="20" t="s">
        <v>32</v>
      </c>
      <c r="K15" s="20" t="s">
        <v>36</v>
      </c>
      <c r="L15" s="22">
        <f>L16</f>
        <v>830.7</v>
      </c>
    </row>
    <row r="16" spans="1:12" ht="24.75" customHeight="1">
      <c r="A16" s="18" t="s">
        <v>37</v>
      </c>
      <c r="B16" s="19">
        <v>304</v>
      </c>
      <c r="C16" s="19" t="s">
        <v>0</v>
      </c>
      <c r="D16" s="19" t="s">
        <v>5</v>
      </c>
      <c r="E16" s="20" t="s">
        <v>46</v>
      </c>
      <c r="F16" s="20" t="s">
        <v>32</v>
      </c>
      <c r="G16" s="20" t="s">
        <v>32</v>
      </c>
      <c r="H16" s="20" t="s">
        <v>32</v>
      </c>
      <c r="I16" s="20" t="s">
        <v>47</v>
      </c>
      <c r="J16" s="20" t="s">
        <v>32</v>
      </c>
      <c r="K16" s="20">
        <v>120</v>
      </c>
      <c r="L16" s="22">
        <v>830.7</v>
      </c>
    </row>
    <row r="17" spans="1:12" s="5" customFormat="1" ht="52.5" customHeight="1">
      <c r="A17" s="16" t="s">
        <v>27</v>
      </c>
      <c r="B17" s="14" t="s">
        <v>24</v>
      </c>
      <c r="C17" s="14" t="s">
        <v>0</v>
      </c>
      <c r="D17" s="14" t="s">
        <v>1</v>
      </c>
      <c r="E17" s="14"/>
      <c r="F17" s="14"/>
      <c r="G17" s="14"/>
      <c r="H17" s="14"/>
      <c r="I17" s="14"/>
      <c r="J17" s="14"/>
      <c r="K17" s="14"/>
      <c r="L17" s="17">
        <f>L18</f>
        <v>1994.6000000000001</v>
      </c>
    </row>
    <row r="18" spans="1:12" s="5" customFormat="1" ht="28.5" customHeight="1">
      <c r="A18" s="18" t="s">
        <v>38</v>
      </c>
      <c r="B18" s="19" t="s">
        <v>24</v>
      </c>
      <c r="C18" s="19" t="s">
        <v>0</v>
      </c>
      <c r="D18" s="19" t="s">
        <v>1</v>
      </c>
      <c r="E18" s="20" t="s">
        <v>48</v>
      </c>
      <c r="F18" s="20" t="s">
        <v>32</v>
      </c>
      <c r="G18" s="20" t="s">
        <v>32</v>
      </c>
      <c r="H18" s="20" t="s">
        <v>32</v>
      </c>
      <c r="I18" s="20" t="s">
        <v>33</v>
      </c>
      <c r="J18" s="20" t="s">
        <v>32</v>
      </c>
      <c r="K18" s="21"/>
      <c r="L18" s="17">
        <f>L20+L23+L25+L27+L29</f>
        <v>1994.6000000000001</v>
      </c>
    </row>
    <row r="19" spans="1:12" ht="31.5">
      <c r="A19" s="18" t="s">
        <v>23</v>
      </c>
      <c r="B19" s="19" t="s">
        <v>24</v>
      </c>
      <c r="C19" s="19" t="s">
        <v>0</v>
      </c>
      <c r="D19" s="19" t="s">
        <v>1</v>
      </c>
      <c r="E19" s="20" t="s">
        <v>48</v>
      </c>
      <c r="F19" s="20" t="s">
        <v>32</v>
      </c>
      <c r="G19" s="20" t="s">
        <v>32</v>
      </c>
      <c r="H19" s="20" t="s">
        <v>32</v>
      </c>
      <c r="I19" s="20" t="s">
        <v>67</v>
      </c>
      <c r="J19" s="20" t="s">
        <v>68</v>
      </c>
      <c r="K19" s="20"/>
      <c r="L19" s="22">
        <f>L20</f>
        <v>87.5</v>
      </c>
    </row>
    <row r="20" spans="1:12" ht="20.25" customHeight="1">
      <c r="A20" s="18" t="s">
        <v>40</v>
      </c>
      <c r="B20" s="19" t="s">
        <v>24</v>
      </c>
      <c r="C20" s="19" t="s">
        <v>0</v>
      </c>
      <c r="D20" s="19" t="s">
        <v>1</v>
      </c>
      <c r="E20" s="20" t="s">
        <v>48</v>
      </c>
      <c r="F20" s="20" t="s">
        <v>32</v>
      </c>
      <c r="G20" s="20" t="s">
        <v>32</v>
      </c>
      <c r="H20" s="20" t="s">
        <v>32</v>
      </c>
      <c r="I20" s="20" t="s">
        <v>67</v>
      </c>
      <c r="J20" s="20" t="s">
        <v>68</v>
      </c>
      <c r="K20" s="20" t="s">
        <v>41</v>
      </c>
      <c r="L20" s="22">
        <f>L21</f>
        <v>87.5</v>
      </c>
    </row>
    <row r="21" spans="1:12" ht="35.25" customHeight="1">
      <c r="A21" s="18" t="s">
        <v>42</v>
      </c>
      <c r="B21" s="19" t="s">
        <v>24</v>
      </c>
      <c r="C21" s="19" t="s">
        <v>0</v>
      </c>
      <c r="D21" s="19" t="s">
        <v>1</v>
      </c>
      <c r="E21" s="20" t="s">
        <v>48</v>
      </c>
      <c r="F21" s="20" t="s">
        <v>32</v>
      </c>
      <c r="G21" s="20" t="s">
        <v>32</v>
      </c>
      <c r="H21" s="20" t="s">
        <v>32</v>
      </c>
      <c r="I21" s="20" t="s">
        <v>67</v>
      </c>
      <c r="J21" s="20" t="s">
        <v>68</v>
      </c>
      <c r="K21" s="20" t="s">
        <v>43</v>
      </c>
      <c r="L21" s="22">
        <v>87.5</v>
      </c>
    </row>
    <row r="22" spans="1:12" ht="23.25" customHeight="1">
      <c r="A22" s="23" t="s">
        <v>34</v>
      </c>
      <c r="B22" s="19" t="s">
        <v>24</v>
      </c>
      <c r="C22" s="19" t="s">
        <v>0</v>
      </c>
      <c r="D22" s="19" t="s">
        <v>1</v>
      </c>
      <c r="E22" s="20" t="s">
        <v>48</v>
      </c>
      <c r="F22" s="20" t="s">
        <v>32</v>
      </c>
      <c r="G22" s="20" t="s">
        <v>32</v>
      </c>
      <c r="H22" s="20" t="s">
        <v>32</v>
      </c>
      <c r="I22" s="20" t="s">
        <v>47</v>
      </c>
      <c r="J22" s="20" t="s">
        <v>32</v>
      </c>
      <c r="K22" s="21"/>
      <c r="L22" s="22">
        <f>L23+L25+L27</f>
        <v>1847.8000000000002</v>
      </c>
    </row>
    <row r="23" spans="1:12" ht="47.25">
      <c r="A23" s="18" t="s">
        <v>35</v>
      </c>
      <c r="B23" s="19" t="s">
        <v>24</v>
      </c>
      <c r="C23" s="19" t="s">
        <v>0</v>
      </c>
      <c r="D23" s="19" t="s">
        <v>1</v>
      </c>
      <c r="E23" s="20" t="s">
        <v>48</v>
      </c>
      <c r="F23" s="20" t="s">
        <v>32</v>
      </c>
      <c r="G23" s="20" t="s">
        <v>32</v>
      </c>
      <c r="H23" s="20" t="s">
        <v>32</v>
      </c>
      <c r="I23" s="20" t="s">
        <v>47</v>
      </c>
      <c r="J23" s="20" t="s">
        <v>32</v>
      </c>
      <c r="K23" s="20">
        <v>100</v>
      </c>
      <c r="L23" s="22">
        <f>L24</f>
        <v>1773</v>
      </c>
    </row>
    <row r="24" spans="1:12" s="3" customFormat="1" ht="24" customHeight="1">
      <c r="A24" s="18" t="s">
        <v>37</v>
      </c>
      <c r="B24" s="19" t="s">
        <v>24</v>
      </c>
      <c r="C24" s="19" t="s">
        <v>0</v>
      </c>
      <c r="D24" s="19" t="s">
        <v>1</v>
      </c>
      <c r="E24" s="20" t="s">
        <v>48</v>
      </c>
      <c r="F24" s="20" t="s">
        <v>32</v>
      </c>
      <c r="G24" s="20" t="s">
        <v>32</v>
      </c>
      <c r="H24" s="20" t="s">
        <v>32</v>
      </c>
      <c r="I24" s="20" t="s">
        <v>47</v>
      </c>
      <c r="J24" s="20" t="s">
        <v>32</v>
      </c>
      <c r="K24" s="20">
        <v>120</v>
      </c>
      <c r="L24" s="22">
        <v>1773</v>
      </c>
    </row>
    <row r="25" spans="1:12" s="3" customFormat="1" ht="24" customHeight="1">
      <c r="A25" s="18" t="s">
        <v>40</v>
      </c>
      <c r="B25" s="19" t="s">
        <v>24</v>
      </c>
      <c r="C25" s="19" t="s">
        <v>0</v>
      </c>
      <c r="D25" s="19" t="s">
        <v>1</v>
      </c>
      <c r="E25" s="20" t="s">
        <v>48</v>
      </c>
      <c r="F25" s="20" t="s">
        <v>32</v>
      </c>
      <c r="G25" s="20" t="s">
        <v>32</v>
      </c>
      <c r="H25" s="20" t="s">
        <v>32</v>
      </c>
      <c r="I25" s="20" t="s">
        <v>47</v>
      </c>
      <c r="J25" s="20" t="s">
        <v>32</v>
      </c>
      <c r="K25" s="20">
        <v>200</v>
      </c>
      <c r="L25" s="22">
        <f>L26</f>
        <v>61.9</v>
      </c>
    </row>
    <row r="26" spans="1:12" ht="35.25" customHeight="1">
      <c r="A26" s="18" t="s">
        <v>42</v>
      </c>
      <c r="B26" s="19" t="s">
        <v>24</v>
      </c>
      <c r="C26" s="19" t="s">
        <v>0</v>
      </c>
      <c r="D26" s="19" t="s">
        <v>1</v>
      </c>
      <c r="E26" s="20" t="s">
        <v>48</v>
      </c>
      <c r="F26" s="20" t="s">
        <v>32</v>
      </c>
      <c r="G26" s="20" t="s">
        <v>32</v>
      </c>
      <c r="H26" s="20" t="s">
        <v>32</v>
      </c>
      <c r="I26" s="20" t="s">
        <v>47</v>
      </c>
      <c r="J26" s="20" t="s">
        <v>32</v>
      </c>
      <c r="K26" s="20">
        <v>240</v>
      </c>
      <c r="L26" s="22">
        <v>61.9</v>
      </c>
    </row>
    <row r="27" spans="1:12" ht="21.75" customHeight="1">
      <c r="A27" s="18" t="s">
        <v>39</v>
      </c>
      <c r="B27" s="19" t="s">
        <v>24</v>
      </c>
      <c r="C27" s="19" t="s">
        <v>0</v>
      </c>
      <c r="D27" s="19" t="s">
        <v>1</v>
      </c>
      <c r="E27" s="20" t="s">
        <v>48</v>
      </c>
      <c r="F27" s="20" t="s">
        <v>32</v>
      </c>
      <c r="G27" s="20" t="s">
        <v>32</v>
      </c>
      <c r="H27" s="20" t="s">
        <v>32</v>
      </c>
      <c r="I27" s="20" t="s">
        <v>47</v>
      </c>
      <c r="J27" s="20" t="s">
        <v>32</v>
      </c>
      <c r="K27" s="20">
        <v>800</v>
      </c>
      <c r="L27" s="22">
        <f>L28</f>
        <v>12.9</v>
      </c>
    </row>
    <row r="28" spans="1:12" ht="18.75" customHeight="1">
      <c r="A28" s="18" t="s">
        <v>49</v>
      </c>
      <c r="B28" s="19" t="s">
        <v>24</v>
      </c>
      <c r="C28" s="19" t="s">
        <v>0</v>
      </c>
      <c r="D28" s="19" t="s">
        <v>1</v>
      </c>
      <c r="E28" s="20" t="s">
        <v>48</v>
      </c>
      <c r="F28" s="20" t="s">
        <v>32</v>
      </c>
      <c r="G28" s="20" t="s">
        <v>32</v>
      </c>
      <c r="H28" s="20" t="s">
        <v>32</v>
      </c>
      <c r="I28" s="20" t="s">
        <v>47</v>
      </c>
      <c r="J28" s="20" t="s">
        <v>32</v>
      </c>
      <c r="K28" s="20">
        <v>850</v>
      </c>
      <c r="L28" s="22">
        <v>12.9</v>
      </c>
    </row>
    <row r="29" spans="1:12" ht="66" customHeight="1">
      <c r="A29" s="18" t="s">
        <v>97</v>
      </c>
      <c r="B29" s="19" t="s">
        <v>24</v>
      </c>
      <c r="C29" s="19" t="s">
        <v>0</v>
      </c>
      <c r="D29" s="19" t="s">
        <v>1</v>
      </c>
      <c r="E29" s="20" t="s">
        <v>48</v>
      </c>
      <c r="F29" s="20" t="s">
        <v>32</v>
      </c>
      <c r="G29" s="20" t="s">
        <v>32</v>
      </c>
      <c r="H29" s="20" t="s">
        <v>32</v>
      </c>
      <c r="I29" s="20" t="s">
        <v>96</v>
      </c>
      <c r="J29" s="20" t="s">
        <v>32</v>
      </c>
      <c r="K29" s="20"/>
      <c r="L29" s="22">
        <v>59.3</v>
      </c>
    </row>
    <row r="30" spans="1:12" ht="54" customHeight="1">
      <c r="A30" s="18" t="s">
        <v>35</v>
      </c>
      <c r="B30" s="19" t="s">
        <v>24</v>
      </c>
      <c r="C30" s="19" t="s">
        <v>0</v>
      </c>
      <c r="D30" s="19" t="s">
        <v>1</v>
      </c>
      <c r="E30" s="20" t="s">
        <v>48</v>
      </c>
      <c r="F30" s="20" t="s">
        <v>32</v>
      </c>
      <c r="G30" s="20" t="s">
        <v>32</v>
      </c>
      <c r="H30" s="20" t="s">
        <v>32</v>
      </c>
      <c r="I30" s="20" t="s">
        <v>96</v>
      </c>
      <c r="J30" s="20" t="s">
        <v>32</v>
      </c>
      <c r="K30" s="20" t="s">
        <v>36</v>
      </c>
      <c r="L30" s="22">
        <v>59.3</v>
      </c>
    </row>
    <row r="31" spans="1:12" ht="18.75" customHeight="1">
      <c r="A31" s="18" t="s">
        <v>37</v>
      </c>
      <c r="B31" s="19" t="s">
        <v>24</v>
      </c>
      <c r="C31" s="19" t="s">
        <v>0</v>
      </c>
      <c r="D31" s="19" t="s">
        <v>1</v>
      </c>
      <c r="E31" s="20" t="s">
        <v>48</v>
      </c>
      <c r="F31" s="20" t="s">
        <v>32</v>
      </c>
      <c r="G31" s="20" t="s">
        <v>32</v>
      </c>
      <c r="H31" s="20" t="s">
        <v>32</v>
      </c>
      <c r="I31" s="20" t="s">
        <v>96</v>
      </c>
      <c r="J31" s="20" t="s">
        <v>32</v>
      </c>
      <c r="K31" s="20" t="s">
        <v>51</v>
      </c>
      <c r="L31" s="22">
        <v>59.3</v>
      </c>
    </row>
    <row r="32" spans="1:12" ht="15.75">
      <c r="A32" s="16" t="s">
        <v>21</v>
      </c>
      <c r="B32" s="14" t="s">
        <v>24</v>
      </c>
      <c r="C32" s="14" t="s">
        <v>5</v>
      </c>
      <c r="D32" s="14"/>
      <c r="E32" s="14"/>
      <c r="F32" s="14"/>
      <c r="G32" s="14"/>
      <c r="H32" s="14"/>
      <c r="I32" s="14"/>
      <c r="J32" s="14"/>
      <c r="K32" s="14"/>
      <c r="L32" s="17">
        <f>L33</f>
        <v>244.5</v>
      </c>
    </row>
    <row r="33" spans="1:12" ht="21" customHeight="1">
      <c r="A33" s="16" t="s">
        <v>22</v>
      </c>
      <c r="B33" s="14" t="s">
        <v>24</v>
      </c>
      <c r="C33" s="14" t="s">
        <v>5</v>
      </c>
      <c r="D33" s="14" t="s">
        <v>2</v>
      </c>
      <c r="E33" s="14"/>
      <c r="F33" s="14"/>
      <c r="G33" s="14"/>
      <c r="H33" s="14"/>
      <c r="I33" s="14"/>
      <c r="J33" s="14"/>
      <c r="K33" s="14"/>
      <c r="L33" s="17">
        <f>L35</f>
        <v>244.5</v>
      </c>
    </row>
    <row r="34" spans="1:12" ht="18.75" customHeight="1">
      <c r="A34" s="18" t="s">
        <v>44</v>
      </c>
      <c r="B34" s="19" t="s">
        <v>24</v>
      </c>
      <c r="C34" s="19" t="s">
        <v>5</v>
      </c>
      <c r="D34" s="19" t="s">
        <v>2</v>
      </c>
      <c r="E34" s="20" t="s">
        <v>50</v>
      </c>
      <c r="F34" s="20" t="s">
        <v>32</v>
      </c>
      <c r="G34" s="20" t="s">
        <v>32</v>
      </c>
      <c r="H34" s="20" t="s">
        <v>32</v>
      </c>
      <c r="I34" s="20" t="s">
        <v>33</v>
      </c>
      <c r="J34" s="20" t="s">
        <v>32</v>
      </c>
      <c r="K34" s="25"/>
      <c r="L34" s="22">
        <f>L35</f>
        <v>244.5</v>
      </c>
    </row>
    <row r="35" spans="1:12" ht="34.5" customHeight="1">
      <c r="A35" s="18" t="s">
        <v>84</v>
      </c>
      <c r="B35" s="19" t="s">
        <v>24</v>
      </c>
      <c r="C35" s="19" t="s">
        <v>5</v>
      </c>
      <c r="D35" s="19" t="s">
        <v>2</v>
      </c>
      <c r="E35" s="20" t="s">
        <v>50</v>
      </c>
      <c r="F35" s="20" t="s">
        <v>32</v>
      </c>
      <c r="G35" s="20" t="s">
        <v>32</v>
      </c>
      <c r="H35" s="20" t="s">
        <v>32</v>
      </c>
      <c r="I35" s="20" t="s">
        <v>45</v>
      </c>
      <c r="J35" s="20" t="s">
        <v>32</v>
      </c>
      <c r="K35" s="20"/>
      <c r="L35" s="22">
        <f>L37+L39</f>
        <v>244.5</v>
      </c>
    </row>
    <row r="36" spans="1:12" ht="56.25" customHeight="1">
      <c r="A36" s="18" t="s">
        <v>35</v>
      </c>
      <c r="B36" s="19" t="s">
        <v>24</v>
      </c>
      <c r="C36" s="19" t="s">
        <v>5</v>
      </c>
      <c r="D36" s="19" t="s">
        <v>2</v>
      </c>
      <c r="E36" s="20" t="s">
        <v>50</v>
      </c>
      <c r="F36" s="20" t="s">
        <v>32</v>
      </c>
      <c r="G36" s="20" t="s">
        <v>32</v>
      </c>
      <c r="H36" s="20" t="s">
        <v>32</v>
      </c>
      <c r="I36" s="20" t="s">
        <v>45</v>
      </c>
      <c r="J36" s="20" t="s">
        <v>32</v>
      </c>
      <c r="K36" s="20" t="s">
        <v>36</v>
      </c>
      <c r="L36" s="22">
        <f>L37</f>
        <v>199.8</v>
      </c>
    </row>
    <row r="37" spans="1:12" ht="15.75">
      <c r="A37" s="18" t="s">
        <v>37</v>
      </c>
      <c r="B37" s="19" t="s">
        <v>24</v>
      </c>
      <c r="C37" s="19" t="s">
        <v>5</v>
      </c>
      <c r="D37" s="19" t="s">
        <v>2</v>
      </c>
      <c r="E37" s="20" t="s">
        <v>50</v>
      </c>
      <c r="F37" s="20" t="s">
        <v>32</v>
      </c>
      <c r="G37" s="20" t="s">
        <v>32</v>
      </c>
      <c r="H37" s="20" t="s">
        <v>32</v>
      </c>
      <c r="I37" s="20" t="s">
        <v>45</v>
      </c>
      <c r="J37" s="20" t="s">
        <v>32</v>
      </c>
      <c r="K37" s="20" t="s">
        <v>51</v>
      </c>
      <c r="L37" s="22">
        <v>199.8</v>
      </c>
    </row>
    <row r="38" spans="1:12" ht="21.75" customHeight="1">
      <c r="A38" s="18" t="s">
        <v>40</v>
      </c>
      <c r="B38" s="19" t="s">
        <v>24</v>
      </c>
      <c r="C38" s="19" t="s">
        <v>5</v>
      </c>
      <c r="D38" s="19" t="s">
        <v>2</v>
      </c>
      <c r="E38" s="20" t="s">
        <v>50</v>
      </c>
      <c r="F38" s="20" t="s">
        <v>32</v>
      </c>
      <c r="G38" s="20" t="s">
        <v>32</v>
      </c>
      <c r="H38" s="20" t="s">
        <v>32</v>
      </c>
      <c r="I38" s="20" t="s">
        <v>45</v>
      </c>
      <c r="J38" s="20" t="s">
        <v>32</v>
      </c>
      <c r="K38" s="20" t="s">
        <v>41</v>
      </c>
      <c r="L38" s="22">
        <f>L39</f>
        <v>44.7</v>
      </c>
    </row>
    <row r="39" spans="1:12" ht="29.25" customHeight="1">
      <c r="A39" s="18" t="s">
        <v>42</v>
      </c>
      <c r="B39" s="19" t="s">
        <v>24</v>
      </c>
      <c r="C39" s="19" t="s">
        <v>5</v>
      </c>
      <c r="D39" s="19" t="s">
        <v>2</v>
      </c>
      <c r="E39" s="20" t="s">
        <v>50</v>
      </c>
      <c r="F39" s="20" t="s">
        <v>32</v>
      </c>
      <c r="G39" s="20" t="s">
        <v>32</v>
      </c>
      <c r="H39" s="20" t="s">
        <v>32</v>
      </c>
      <c r="I39" s="20" t="s">
        <v>45</v>
      </c>
      <c r="J39" s="20" t="s">
        <v>32</v>
      </c>
      <c r="K39" s="20" t="s">
        <v>43</v>
      </c>
      <c r="L39" s="22">
        <v>44.7</v>
      </c>
    </row>
    <row r="40" spans="1:12" ht="19.5" customHeight="1">
      <c r="A40" s="16" t="s">
        <v>11</v>
      </c>
      <c r="B40" s="14" t="s">
        <v>24</v>
      </c>
      <c r="C40" s="14" t="s">
        <v>2</v>
      </c>
      <c r="D40" s="14"/>
      <c r="E40" s="14"/>
      <c r="F40" s="14"/>
      <c r="G40" s="14"/>
      <c r="H40" s="14"/>
      <c r="I40" s="14"/>
      <c r="J40" s="14"/>
      <c r="K40" s="14"/>
      <c r="L40" s="17">
        <f>L41</f>
        <v>53.100000000000009</v>
      </c>
    </row>
    <row r="41" spans="1:12" ht="31.5">
      <c r="A41" s="16" t="s">
        <v>66</v>
      </c>
      <c r="B41" s="14" t="s">
        <v>24</v>
      </c>
      <c r="C41" s="14" t="s">
        <v>2</v>
      </c>
      <c r="D41" s="14" t="s">
        <v>14</v>
      </c>
      <c r="E41" s="14"/>
      <c r="F41" s="14"/>
      <c r="G41" s="14"/>
      <c r="H41" s="14"/>
      <c r="I41" s="14"/>
      <c r="J41" s="14"/>
      <c r="K41" s="14"/>
      <c r="L41" s="17">
        <f>L49+L42</f>
        <v>53.100000000000009</v>
      </c>
    </row>
    <row r="42" spans="1:12" ht="47.25">
      <c r="A42" s="26" t="s">
        <v>89</v>
      </c>
      <c r="B42" s="27" t="s">
        <v>24</v>
      </c>
      <c r="C42" s="27" t="s">
        <v>2</v>
      </c>
      <c r="D42" s="27" t="s">
        <v>14</v>
      </c>
      <c r="E42" s="28" t="s">
        <v>0</v>
      </c>
      <c r="F42" s="28" t="s">
        <v>32</v>
      </c>
      <c r="G42" s="28" t="s">
        <v>32</v>
      </c>
      <c r="H42" s="28" t="s">
        <v>32</v>
      </c>
      <c r="I42" s="28" t="s">
        <v>33</v>
      </c>
      <c r="J42" s="20" t="s">
        <v>32</v>
      </c>
      <c r="K42" s="20"/>
      <c r="L42" s="22">
        <f>L46+L43</f>
        <v>33.900000000000006</v>
      </c>
    </row>
    <row r="43" spans="1:12" ht="20.25" customHeight="1">
      <c r="A43" s="26" t="s">
        <v>94</v>
      </c>
      <c r="B43" s="27" t="s">
        <v>24</v>
      </c>
      <c r="C43" s="27" t="s">
        <v>2</v>
      </c>
      <c r="D43" s="27" t="s">
        <v>14</v>
      </c>
      <c r="E43" s="28" t="s">
        <v>0</v>
      </c>
      <c r="F43" s="28" t="s">
        <v>32</v>
      </c>
      <c r="G43" s="28" t="s">
        <v>32</v>
      </c>
      <c r="H43" s="28" t="s">
        <v>32</v>
      </c>
      <c r="I43" s="28" t="s">
        <v>95</v>
      </c>
      <c r="J43" s="20" t="s">
        <v>32</v>
      </c>
      <c r="K43" s="20"/>
      <c r="L43" s="22">
        <f>L44</f>
        <v>24.1</v>
      </c>
    </row>
    <row r="44" spans="1:12" ht="15.75">
      <c r="A44" s="26" t="s">
        <v>40</v>
      </c>
      <c r="B44" s="27" t="s">
        <v>24</v>
      </c>
      <c r="C44" s="27" t="s">
        <v>2</v>
      </c>
      <c r="D44" s="27" t="s">
        <v>14</v>
      </c>
      <c r="E44" s="28" t="s">
        <v>0</v>
      </c>
      <c r="F44" s="28" t="s">
        <v>32</v>
      </c>
      <c r="G44" s="28" t="s">
        <v>32</v>
      </c>
      <c r="H44" s="28" t="s">
        <v>32</v>
      </c>
      <c r="I44" s="28" t="s">
        <v>95</v>
      </c>
      <c r="J44" s="20" t="s">
        <v>32</v>
      </c>
      <c r="K44" s="20" t="s">
        <v>41</v>
      </c>
      <c r="L44" s="22">
        <f>L45</f>
        <v>24.1</v>
      </c>
    </row>
    <row r="45" spans="1:12" ht="31.5">
      <c r="A45" s="26" t="s">
        <v>42</v>
      </c>
      <c r="B45" s="27" t="s">
        <v>24</v>
      </c>
      <c r="C45" s="27" t="s">
        <v>2</v>
      </c>
      <c r="D45" s="27" t="s">
        <v>14</v>
      </c>
      <c r="E45" s="28" t="s">
        <v>0</v>
      </c>
      <c r="F45" s="28" t="s">
        <v>32</v>
      </c>
      <c r="G45" s="28" t="s">
        <v>32</v>
      </c>
      <c r="H45" s="28" t="s">
        <v>32</v>
      </c>
      <c r="I45" s="28" t="s">
        <v>95</v>
      </c>
      <c r="J45" s="20" t="s">
        <v>32</v>
      </c>
      <c r="K45" s="20" t="s">
        <v>43</v>
      </c>
      <c r="L45" s="22">
        <v>24.1</v>
      </c>
    </row>
    <row r="46" spans="1:12" ht="31.5">
      <c r="A46" s="29" t="s">
        <v>62</v>
      </c>
      <c r="B46" s="27" t="s">
        <v>24</v>
      </c>
      <c r="C46" s="27" t="s">
        <v>2</v>
      </c>
      <c r="D46" s="27" t="s">
        <v>14</v>
      </c>
      <c r="E46" s="28" t="s">
        <v>0</v>
      </c>
      <c r="F46" s="28" t="s">
        <v>32</v>
      </c>
      <c r="G46" s="28" t="s">
        <v>32</v>
      </c>
      <c r="H46" s="28" t="s">
        <v>32</v>
      </c>
      <c r="I46" s="28" t="s">
        <v>53</v>
      </c>
      <c r="J46" s="20" t="s">
        <v>32</v>
      </c>
      <c r="K46" s="20"/>
      <c r="L46" s="22">
        <f>L47</f>
        <v>9.8000000000000007</v>
      </c>
    </row>
    <row r="47" spans="1:12" ht="15.75">
      <c r="A47" s="18" t="s">
        <v>40</v>
      </c>
      <c r="B47" s="27" t="s">
        <v>24</v>
      </c>
      <c r="C47" s="27" t="s">
        <v>2</v>
      </c>
      <c r="D47" s="27" t="s">
        <v>14</v>
      </c>
      <c r="E47" s="28" t="s">
        <v>0</v>
      </c>
      <c r="F47" s="28" t="s">
        <v>32</v>
      </c>
      <c r="G47" s="28" t="s">
        <v>32</v>
      </c>
      <c r="H47" s="28" t="s">
        <v>32</v>
      </c>
      <c r="I47" s="28" t="s">
        <v>53</v>
      </c>
      <c r="J47" s="20" t="s">
        <v>32</v>
      </c>
      <c r="K47" s="20" t="s">
        <v>41</v>
      </c>
      <c r="L47" s="22">
        <f>L48</f>
        <v>9.8000000000000007</v>
      </c>
    </row>
    <row r="48" spans="1:12" ht="31.5">
      <c r="A48" s="18" t="s">
        <v>42</v>
      </c>
      <c r="B48" s="27" t="s">
        <v>24</v>
      </c>
      <c r="C48" s="27" t="s">
        <v>2</v>
      </c>
      <c r="D48" s="27" t="s">
        <v>14</v>
      </c>
      <c r="E48" s="28" t="s">
        <v>0</v>
      </c>
      <c r="F48" s="28" t="s">
        <v>32</v>
      </c>
      <c r="G48" s="28" t="s">
        <v>32</v>
      </c>
      <c r="H48" s="28" t="s">
        <v>32</v>
      </c>
      <c r="I48" s="28" t="s">
        <v>53</v>
      </c>
      <c r="J48" s="20" t="s">
        <v>32</v>
      </c>
      <c r="K48" s="20" t="s">
        <v>43</v>
      </c>
      <c r="L48" s="22">
        <v>9.8000000000000007</v>
      </c>
    </row>
    <row r="49" spans="1:12" ht="31.5">
      <c r="A49" s="18" t="s">
        <v>65</v>
      </c>
      <c r="B49" s="19" t="s">
        <v>24</v>
      </c>
      <c r="C49" s="19" t="s">
        <v>2</v>
      </c>
      <c r="D49" s="19" t="s">
        <v>14</v>
      </c>
      <c r="E49" s="19" t="s">
        <v>52</v>
      </c>
      <c r="F49" s="19" t="s">
        <v>32</v>
      </c>
      <c r="G49" s="20" t="s">
        <v>32</v>
      </c>
      <c r="H49" s="20" t="s">
        <v>32</v>
      </c>
      <c r="I49" s="19" t="s">
        <v>33</v>
      </c>
      <c r="J49" s="20" t="s">
        <v>32</v>
      </c>
      <c r="K49" s="19"/>
      <c r="L49" s="22">
        <f>L50</f>
        <v>19.2</v>
      </c>
    </row>
    <row r="50" spans="1:12" ht="15.75">
      <c r="A50" s="18" t="s">
        <v>26</v>
      </c>
      <c r="B50" s="19" t="s">
        <v>24</v>
      </c>
      <c r="C50" s="19" t="s">
        <v>2</v>
      </c>
      <c r="D50" s="19" t="s">
        <v>14</v>
      </c>
      <c r="E50" s="20" t="s">
        <v>52</v>
      </c>
      <c r="F50" s="20" t="s">
        <v>32</v>
      </c>
      <c r="G50" s="20" t="s">
        <v>32</v>
      </c>
      <c r="H50" s="20" t="s">
        <v>32</v>
      </c>
      <c r="I50" s="20" t="s">
        <v>53</v>
      </c>
      <c r="J50" s="20" t="s">
        <v>32</v>
      </c>
      <c r="K50" s="20"/>
      <c r="L50" s="22">
        <f>L51</f>
        <v>19.2</v>
      </c>
    </row>
    <row r="51" spans="1:12" ht="15.75">
      <c r="A51" s="18" t="s">
        <v>40</v>
      </c>
      <c r="B51" s="19" t="s">
        <v>24</v>
      </c>
      <c r="C51" s="19" t="s">
        <v>2</v>
      </c>
      <c r="D51" s="19" t="s">
        <v>14</v>
      </c>
      <c r="E51" s="20" t="s">
        <v>52</v>
      </c>
      <c r="F51" s="20" t="s">
        <v>32</v>
      </c>
      <c r="G51" s="20" t="s">
        <v>32</v>
      </c>
      <c r="H51" s="20" t="s">
        <v>32</v>
      </c>
      <c r="I51" s="20" t="s">
        <v>53</v>
      </c>
      <c r="J51" s="20" t="s">
        <v>32</v>
      </c>
      <c r="K51" s="20" t="s">
        <v>41</v>
      </c>
      <c r="L51" s="22">
        <f>L52</f>
        <v>19.2</v>
      </c>
    </row>
    <row r="52" spans="1:12" ht="31.5">
      <c r="A52" s="18" t="s">
        <v>42</v>
      </c>
      <c r="B52" s="19" t="s">
        <v>24</v>
      </c>
      <c r="C52" s="19" t="s">
        <v>2</v>
      </c>
      <c r="D52" s="19" t="s">
        <v>14</v>
      </c>
      <c r="E52" s="20" t="s">
        <v>52</v>
      </c>
      <c r="F52" s="20" t="s">
        <v>32</v>
      </c>
      <c r="G52" s="20" t="s">
        <v>32</v>
      </c>
      <c r="H52" s="20" t="s">
        <v>32</v>
      </c>
      <c r="I52" s="20" t="s">
        <v>53</v>
      </c>
      <c r="J52" s="20" t="s">
        <v>32</v>
      </c>
      <c r="K52" s="20" t="s">
        <v>43</v>
      </c>
      <c r="L52" s="22">
        <v>19.2</v>
      </c>
    </row>
    <row r="53" spans="1:12" ht="15.75">
      <c r="A53" s="16" t="s">
        <v>13</v>
      </c>
      <c r="B53" s="14" t="s">
        <v>24</v>
      </c>
      <c r="C53" s="14" t="s">
        <v>1</v>
      </c>
      <c r="D53" s="14"/>
      <c r="E53" s="14"/>
      <c r="F53" s="14"/>
      <c r="G53" s="14"/>
      <c r="H53" s="14"/>
      <c r="I53" s="14"/>
      <c r="J53" s="14"/>
      <c r="K53" s="14"/>
      <c r="L53" s="17">
        <f>L54</f>
        <v>547.6</v>
      </c>
    </row>
    <row r="54" spans="1:12" ht="15.75">
      <c r="A54" s="16" t="s">
        <v>25</v>
      </c>
      <c r="B54" s="14" t="s">
        <v>24</v>
      </c>
      <c r="C54" s="14" t="s">
        <v>1</v>
      </c>
      <c r="D54" s="14" t="s">
        <v>12</v>
      </c>
      <c r="E54" s="14"/>
      <c r="F54" s="14"/>
      <c r="G54" s="14"/>
      <c r="H54" s="14"/>
      <c r="I54" s="14"/>
      <c r="J54" s="14"/>
      <c r="K54" s="14"/>
      <c r="L54" s="17">
        <f>L55</f>
        <v>547.6</v>
      </c>
    </row>
    <row r="55" spans="1:12" ht="15.75">
      <c r="A55" s="18" t="s">
        <v>55</v>
      </c>
      <c r="B55" s="19" t="s">
        <v>24</v>
      </c>
      <c r="C55" s="19" t="s">
        <v>1</v>
      </c>
      <c r="D55" s="19" t="s">
        <v>12</v>
      </c>
      <c r="E55" s="20" t="s">
        <v>54</v>
      </c>
      <c r="F55" s="20" t="s">
        <v>32</v>
      </c>
      <c r="G55" s="20" t="s">
        <v>32</v>
      </c>
      <c r="H55" s="20" t="s">
        <v>32</v>
      </c>
      <c r="I55" s="20" t="s">
        <v>33</v>
      </c>
      <c r="J55" s="20" t="s">
        <v>32</v>
      </c>
      <c r="K55" s="21"/>
      <c r="L55" s="22">
        <f>L56+L59</f>
        <v>547.6</v>
      </c>
    </row>
    <row r="56" spans="1:12" ht="63">
      <c r="A56" s="18" t="s">
        <v>88</v>
      </c>
      <c r="B56" s="19" t="s">
        <v>24</v>
      </c>
      <c r="C56" s="19" t="s">
        <v>1</v>
      </c>
      <c r="D56" s="19" t="s">
        <v>12</v>
      </c>
      <c r="E56" s="20" t="s">
        <v>54</v>
      </c>
      <c r="F56" s="20" t="s">
        <v>32</v>
      </c>
      <c r="G56" s="20" t="s">
        <v>32</v>
      </c>
      <c r="H56" s="20" t="s">
        <v>32</v>
      </c>
      <c r="I56" s="20" t="s">
        <v>60</v>
      </c>
      <c r="J56" s="20" t="s">
        <v>63</v>
      </c>
      <c r="K56" s="20"/>
      <c r="L56" s="22">
        <f>L57</f>
        <v>217.6</v>
      </c>
    </row>
    <row r="57" spans="1:12" ht="15.75">
      <c r="A57" s="18" t="s">
        <v>40</v>
      </c>
      <c r="B57" s="19" t="s">
        <v>24</v>
      </c>
      <c r="C57" s="19" t="s">
        <v>1</v>
      </c>
      <c r="D57" s="19" t="s">
        <v>12</v>
      </c>
      <c r="E57" s="20" t="s">
        <v>54</v>
      </c>
      <c r="F57" s="20" t="s">
        <v>32</v>
      </c>
      <c r="G57" s="20" t="s">
        <v>32</v>
      </c>
      <c r="H57" s="20" t="s">
        <v>32</v>
      </c>
      <c r="I57" s="20" t="s">
        <v>60</v>
      </c>
      <c r="J57" s="20" t="s">
        <v>63</v>
      </c>
      <c r="K57" s="20" t="s">
        <v>41</v>
      </c>
      <c r="L57" s="22">
        <f>L58</f>
        <v>217.6</v>
      </c>
    </row>
    <row r="58" spans="1:12" ht="31.5">
      <c r="A58" s="18" t="s">
        <v>42</v>
      </c>
      <c r="B58" s="19" t="s">
        <v>24</v>
      </c>
      <c r="C58" s="19" t="s">
        <v>1</v>
      </c>
      <c r="D58" s="19" t="s">
        <v>12</v>
      </c>
      <c r="E58" s="20" t="s">
        <v>54</v>
      </c>
      <c r="F58" s="20" t="s">
        <v>32</v>
      </c>
      <c r="G58" s="20" t="s">
        <v>32</v>
      </c>
      <c r="H58" s="20" t="s">
        <v>32</v>
      </c>
      <c r="I58" s="20" t="s">
        <v>60</v>
      </c>
      <c r="J58" s="20" t="s">
        <v>63</v>
      </c>
      <c r="K58" s="20" t="s">
        <v>43</v>
      </c>
      <c r="L58" s="22">
        <v>217.6</v>
      </c>
    </row>
    <row r="59" spans="1:12" ht="63">
      <c r="A59" s="38" t="s">
        <v>87</v>
      </c>
      <c r="B59" s="19" t="s">
        <v>24</v>
      </c>
      <c r="C59" s="19" t="s">
        <v>1</v>
      </c>
      <c r="D59" s="19" t="s">
        <v>12</v>
      </c>
      <c r="E59" s="20" t="s">
        <v>54</v>
      </c>
      <c r="F59" s="20" t="s">
        <v>32</v>
      </c>
      <c r="G59" s="20" t="s">
        <v>32</v>
      </c>
      <c r="H59" s="20" t="s">
        <v>32</v>
      </c>
      <c r="I59" s="20" t="s">
        <v>86</v>
      </c>
      <c r="J59" s="20" t="s">
        <v>63</v>
      </c>
      <c r="K59" s="20"/>
      <c r="L59" s="22">
        <f>L60</f>
        <v>330</v>
      </c>
    </row>
    <row r="60" spans="1:12" ht="15.75">
      <c r="A60" s="18" t="s">
        <v>40</v>
      </c>
      <c r="B60" s="19" t="s">
        <v>24</v>
      </c>
      <c r="C60" s="19" t="s">
        <v>1</v>
      </c>
      <c r="D60" s="19" t="s">
        <v>12</v>
      </c>
      <c r="E60" s="20" t="s">
        <v>54</v>
      </c>
      <c r="F60" s="20" t="s">
        <v>32</v>
      </c>
      <c r="G60" s="20" t="s">
        <v>32</v>
      </c>
      <c r="H60" s="20" t="s">
        <v>32</v>
      </c>
      <c r="I60" s="20" t="s">
        <v>86</v>
      </c>
      <c r="J60" s="20" t="s">
        <v>63</v>
      </c>
      <c r="K60" s="20" t="s">
        <v>41</v>
      </c>
      <c r="L60" s="22">
        <f>L61</f>
        <v>330</v>
      </c>
    </row>
    <row r="61" spans="1:12" ht="31.5">
      <c r="A61" s="18" t="s">
        <v>42</v>
      </c>
      <c r="B61" s="19" t="s">
        <v>24</v>
      </c>
      <c r="C61" s="19" t="s">
        <v>1</v>
      </c>
      <c r="D61" s="19" t="s">
        <v>12</v>
      </c>
      <c r="E61" s="20" t="s">
        <v>54</v>
      </c>
      <c r="F61" s="20" t="s">
        <v>32</v>
      </c>
      <c r="G61" s="20" t="s">
        <v>32</v>
      </c>
      <c r="H61" s="20" t="s">
        <v>32</v>
      </c>
      <c r="I61" s="20" t="s">
        <v>86</v>
      </c>
      <c r="J61" s="20" t="s">
        <v>63</v>
      </c>
      <c r="K61" s="20" t="s">
        <v>43</v>
      </c>
      <c r="L61" s="22">
        <v>330</v>
      </c>
    </row>
    <row r="62" spans="1:12" ht="15.75">
      <c r="A62" s="13" t="s">
        <v>6</v>
      </c>
      <c r="B62" s="14" t="s">
        <v>24</v>
      </c>
      <c r="C62" s="14" t="s">
        <v>3</v>
      </c>
      <c r="D62" s="14"/>
      <c r="E62" s="14"/>
      <c r="F62" s="14"/>
      <c r="G62" s="14"/>
      <c r="H62" s="14"/>
      <c r="I62" s="14"/>
      <c r="J62" s="14"/>
      <c r="K62" s="14"/>
      <c r="L62" s="17">
        <f>L63</f>
        <v>6</v>
      </c>
    </row>
    <row r="63" spans="1:12" ht="15.75">
      <c r="A63" s="13" t="s">
        <v>90</v>
      </c>
      <c r="B63" s="14" t="s">
        <v>24</v>
      </c>
      <c r="C63" s="14" t="s">
        <v>3</v>
      </c>
      <c r="D63" s="14" t="s">
        <v>2</v>
      </c>
      <c r="E63" s="14"/>
      <c r="F63" s="14"/>
      <c r="G63" s="14"/>
      <c r="H63" s="14"/>
      <c r="I63" s="14"/>
      <c r="J63" s="14"/>
      <c r="K63" s="14"/>
      <c r="L63" s="17">
        <f>L64</f>
        <v>6</v>
      </c>
    </row>
    <row r="64" spans="1:12" ht="15.75">
      <c r="A64" s="18" t="s">
        <v>57</v>
      </c>
      <c r="B64" s="19" t="s">
        <v>24</v>
      </c>
      <c r="C64" s="19" t="s">
        <v>3</v>
      </c>
      <c r="D64" s="19" t="s">
        <v>2</v>
      </c>
      <c r="E64" s="19" t="s">
        <v>56</v>
      </c>
      <c r="F64" s="19" t="s">
        <v>32</v>
      </c>
      <c r="G64" s="19" t="s">
        <v>32</v>
      </c>
      <c r="H64" s="19" t="s">
        <v>32</v>
      </c>
      <c r="I64" s="19" t="s">
        <v>33</v>
      </c>
      <c r="J64" s="19" t="s">
        <v>32</v>
      </c>
      <c r="K64" s="14"/>
      <c r="L64" s="22">
        <f>L65</f>
        <v>6</v>
      </c>
    </row>
    <row r="65" spans="1:12" ht="15.75">
      <c r="A65" s="18" t="s">
        <v>92</v>
      </c>
      <c r="B65" s="19" t="s">
        <v>24</v>
      </c>
      <c r="C65" s="19" t="s">
        <v>3</v>
      </c>
      <c r="D65" s="19" t="s">
        <v>2</v>
      </c>
      <c r="E65" s="19" t="s">
        <v>56</v>
      </c>
      <c r="F65" s="19" t="s">
        <v>32</v>
      </c>
      <c r="G65" s="19" t="s">
        <v>32</v>
      </c>
      <c r="H65" s="19" t="s">
        <v>32</v>
      </c>
      <c r="I65" s="19" t="s">
        <v>91</v>
      </c>
      <c r="J65" s="19" t="s">
        <v>32</v>
      </c>
      <c r="K65" s="14"/>
      <c r="L65" s="22">
        <f>L66</f>
        <v>6</v>
      </c>
    </row>
    <row r="66" spans="1:12" ht="15.75">
      <c r="A66" s="18" t="s">
        <v>40</v>
      </c>
      <c r="B66" s="19" t="s">
        <v>24</v>
      </c>
      <c r="C66" s="19" t="s">
        <v>3</v>
      </c>
      <c r="D66" s="19" t="s">
        <v>2</v>
      </c>
      <c r="E66" s="19" t="s">
        <v>56</v>
      </c>
      <c r="F66" s="19" t="s">
        <v>32</v>
      </c>
      <c r="G66" s="19" t="s">
        <v>32</v>
      </c>
      <c r="H66" s="19" t="s">
        <v>32</v>
      </c>
      <c r="I66" s="19" t="s">
        <v>91</v>
      </c>
      <c r="J66" s="19" t="s">
        <v>32</v>
      </c>
      <c r="K66" s="19" t="s">
        <v>41</v>
      </c>
      <c r="L66" s="22">
        <f>L67</f>
        <v>6</v>
      </c>
    </row>
    <row r="67" spans="1:12" ht="31.5">
      <c r="A67" s="18" t="s">
        <v>42</v>
      </c>
      <c r="B67" s="19" t="s">
        <v>24</v>
      </c>
      <c r="C67" s="19" t="s">
        <v>3</v>
      </c>
      <c r="D67" s="19" t="s">
        <v>2</v>
      </c>
      <c r="E67" s="19" t="s">
        <v>56</v>
      </c>
      <c r="F67" s="19" t="s">
        <v>32</v>
      </c>
      <c r="G67" s="19" t="s">
        <v>32</v>
      </c>
      <c r="H67" s="19" t="s">
        <v>32</v>
      </c>
      <c r="I67" s="19" t="s">
        <v>91</v>
      </c>
      <c r="J67" s="19" t="s">
        <v>32</v>
      </c>
      <c r="K67" s="19" t="s">
        <v>43</v>
      </c>
      <c r="L67" s="22">
        <v>6</v>
      </c>
    </row>
    <row r="68" spans="1:12" ht="15.75">
      <c r="A68" s="16" t="s">
        <v>29</v>
      </c>
      <c r="B68" s="14" t="s">
        <v>24</v>
      </c>
      <c r="C68" s="14" t="s">
        <v>4</v>
      </c>
      <c r="D68" s="14"/>
      <c r="E68" s="14"/>
      <c r="F68" s="14"/>
      <c r="G68" s="14"/>
      <c r="H68" s="14"/>
      <c r="I68" s="14"/>
      <c r="J68" s="14"/>
      <c r="K68" s="14"/>
      <c r="L68" s="17">
        <f>L69</f>
        <v>3</v>
      </c>
    </row>
    <row r="69" spans="1:12" ht="15.75">
      <c r="A69" s="16" t="s">
        <v>30</v>
      </c>
      <c r="B69" s="14" t="s">
        <v>24</v>
      </c>
      <c r="C69" s="14" t="s">
        <v>4</v>
      </c>
      <c r="D69" s="14" t="s">
        <v>0</v>
      </c>
      <c r="E69" s="14"/>
      <c r="F69" s="14"/>
      <c r="G69" s="14"/>
      <c r="H69" s="14"/>
      <c r="I69" s="14"/>
      <c r="J69" s="14"/>
      <c r="K69" s="14"/>
      <c r="L69" s="17">
        <f>L70</f>
        <v>3</v>
      </c>
    </row>
    <row r="70" spans="1:12" ht="15.75">
      <c r="A70" s="18" t="s">
        <v>59</v>
      </c>
      <c r="B70" s="19" t="s">
        <v>24</v>
      </c>
      <c r="C70" s="19" t="s">
        <v>4</v>
      </c>
      <c r="D70" s="19" t="s">
        <v>0</v>
      </c>
      <c r="E70" s="19" t="s">
        <v>58</v>
      </c>
      <c r="F70" s="19" t="s">
        <v>32</v>
      </c>
      <c r="G70" s="19" t="s">
        <v>32</v>
      </c>
      <c r="H70" s="19" t="s">
        <v>32</v>
      </c>
      <c r="I70" s="19" t="s">
        <v>33</v>
      </c>
      <c r="J70" s="19" t="s">
        <v>32</v>
      </c>
      <c r="K70" s="19"/>
      <c r="L70" s="22">
        <f>L71</f>
        <v>3</v>
      </c>
    </row>
    <row r="71" spans="1:12" ht="15.75">
      <c r="A71" s="24" t="s">
        <v>61</v>
      </c>
      <c r="B71" s="19" t="s">
        <v>24</v>
      </c>
      <c r="C71" s="19" t="s">
        <v>4</v>
      </c>
      <c r="D71" s="19" t="s">
        <v>0</v>
      </c>
      <c r="E71" s="19" t="s">
        <v>58</v>
      </c>
      <c r="F71" s="19" t="s">
        <v>32</v>
      </c>
      <c r="G71" s="19" t="s">
        <v>32</v>
      </c>
      <c r="H71" s="19" t="s">
        <v>32</v>
      </c>
      <c r="I71" s="19" t="s">
        <v>64</v>
      </c>
      <c r="J71" s="19" t="s">
        <v>32</v>
      </c>
      <c r="K71" s="19"/>
      <c r="L71" s="22">
        <f>L72</f>
        <v>3</v>
      </c>
    </row>
    <row r="72" spans="1:12" ht="15.75">
      <c r="A72" s="24" t="s">
        <v>40</v>
      </c>
      <c r="B72" s="19" t="s">
        <v>24</v>
      </c>
      <c r="C72" s="19" t="s">
        <v>4</v>
      </c>
      <c r="D72" s="19" t="s">
        <v>0</v>
      </c>
      <c r="E72" s="19" t="s">
        <v>58</v>
      </c>
      <c r="F72" s="19" t="s">
        <v>32</v>
      </c>
      <c r="G72" s="19" t="s">
        <v>32</v>
      </c>
      <c r="H72" s="19" t="s">
        <v>32</v>
      </c>
      <c r="I72" s="19" t="s">
        <v>64</v>
      </c>
      <c r="J72" s="19" t="s">
        <v>32</v>
      </c>
      <c r="K72" s="19" t="s">
        <v>41</v>
      </c>
      <c r="L72" s="22">
        <f>L73</f>
        <v>3</v>
      </c>
    </row>
    <row r="73" spans="1:12" ht="32.25" thickBot="1">
      <c r="A73" s="24" t="s">
        <v>42</v>
      </c>
      <c r="B73" s="19" t="s">
        <v>24</v>
      </c>
      <c r="C73" s="19" t="s">
        <v>4</v>
      </c>
      <c r="D73" s="19" t="s">
        <v>0</v>
      </c>
      <c r="E73" s="19" t="s">
        <v>58</v>
      </c>
      <c r="F73" s="19" t="s">
        <v>32</v>
      </c>
      <c r="G73" s="19" t="s">
        <v>32</v>
      </c>
      <c r="H73" s="19" t="s">
        <v>32</v>
      </c>
      <c r="I73" s="19" t="s">
        <v>64</v>
      </c>
      <c r="J73" s="19" t="s">
        <v>32</v>
      </c>
      <c r="K73" s="19" t="s">
        <v>43</v>
      </c>
      <c r="L73" s="22">
        <v>3</v>
      </c>
    </row>
    <row r="74" spans="1:12" ht="16.5" thickBot="1">
      <c r="A74" s="30" t="s">
        <v>7</v>
      </c>
      <c r="B74" s="31" t="s">
        <v>9</v>
      </c>
      <c r="C74" s="32" t="s">
        <v>9</v>
      </c>
      <c r="D74" s="31" t="s">
        <v>9</v>
      </c>
      <c r="E74" s="31" t="s">
        <v>9</v>
      </c>
      <c r="F74" s="31" t="s">
        <v>9</v>
      </c>
      <c r="G74" s="31" t="s">
        <v>9</v>
      </c>
      <c r="H74" s="31" t="s">
        <v>9</v>
      </c>
      <c r="I74" s="32" t="s">
        <v>9</v>
      </c>
      <c r="J74" s="32" t="s">
        <v>9</v>
      </c>
      <c r="K74" s="31" t="s">
        <v>9</v>
      </c>
      <c r="L74" s="33">
        <f>L68+L62+L53+L40+L32+L11</f>
        <v>3679.5</v>
      </c>
    </row>
  </sheetData>
  <mergeCells count="12">
    <mergeCell ref="E9:J9"/>
    <mergeCell ref="C1:L1"/>
    <mergeCell ref="A2:B2"/>
    <mergeCell ref="C2:L2"/>
    <mergeCell ref="A3:L4"/>
    <mergeCell ref="A5:A8"/>
    <mergeCell ref="B5:B8"/>
    <mergeCell ref="C5:C8"/>
    <mergeCell ref="D5:D8"/>
    <mergeCell ref="E5:J8"/>
    <mergeCell ref="K5:K8"/>
    <mergeCell ref="L5:L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4:M11"/>
  <sheetViews>
    <sheetView workbookViewId="0">
      <selection activeCell="C8" sqref="C8"/>
    </sheetView>
  </sheetViews>
  <sheetFormatPr defaultRowHeight="12.75"/>
  <cols>
    <col min="2" max="2" width="22.85546875" customWidth="1"/>
    <col min="3" max="3" width="11.5703125" customWidth="1"/>
    <col min="4" max="4" width="13" customWidth="1"/>
    <col min="7" max="7" width="11.42578125" customWidth="1"/>
    <col min="9" max="9" width="11" customWidth="1"/>
    <col min="11" max="11" width="15.42578125" customWidth="1"/>
  </cols>
  <sheetData>
    <row r="4" spans="2:13" ht="15.75">
      <c r="C4" s="34" t="s">
        <v>70</v>
      </c>
      <c r="D4" s="34"/>
      <c r="E4" s="34"/>
      <c r="F4" s="34"/>
    </row>
    <row r="5" spans="2:13" ht="38.25">
      <c r="C5" s="35" t="s">
        <v>71</v>
      </c>
      <c r="D5" s="7" t="s">
        <v>72</v>
      </c>
      <c r="E5" s="35" t="s">
        <v>73</v>
      </c>
      <c r="F5" s="35" t="s">
        <v>74</v>
      </c>
      <c r="G5" s="7" t="s">
        <v>75</v>
      </c>
      <c r="H5" s="7"/>
      <c r="I5" s="7" t="s">
        <v>76</v>
      </c>
      <c r="J5" s="7"/>
      <c r="K5" s="7" t="s">
        <v>77</v>
      </c>
    </row>
    <row r="6" spans="2:13" ht="15.75">
      <c r="B6" s="7" t="s">
        <v>78</v>
      </c>
      <c r="C6">
        <v>61600</v>
      </c>
      <c r="G6">
        <f>C6*12</f>
        <v>739200</v>
      </c>
      <c r="I6" s="36">
        <f>G6*30.2/100</f>
        <v>223238.39999999999</v>
      </c>
      <c r="J6" s="36"/>
      <c r="K6" s="37">
        <f>G6+I6</f>
        <v>962438.4</v>
      </c>
    </row>
    <row r="7" spans="2:13" ht="15.75">
      <c r="G7">
        <f>D7+E7+F7</f>
        <v>0</v>
      </c>
      <c r="I7" s="36">
        <f>G7*30.2/100</f>
        <v>0</v>
      </c>
      <c r="J7" s="36"/>
      <c r="K7" s="37">
        <f>G7+I7</f>
        <v>0</v>
      </c>
    </row>
    <row r="8" spans="2:13" ht="15.75">
      <c r="B8" s="7" t="s">
        <v>85</v>
      </c>
      <c r="C8">
        <v>10728</v>
      </c>
      <c r="D8">
        <f>C8*9</f>
        <v>96552</v>
      </c>
      <c r="E8">
        <f>11158*3</f>
        <v>33474</v>
      </c>
      <c r="F8">
        <f>1179.6*2.2*3</f>
        <v>7785.36</v>
      </c>
      <c r="G8">
        <f>D8+E8+F8</f>
        <v>137811.35999999999</v>
      </c>
      <c r="I8" s="36">
        <f>G8*30.2/100</f>
        <v>41619.030719999995</v>
      </c>
      <c r="J8" s="36"/>
      <c r="K8" s="37">
        <f>G8+I8</f>
        <v>179430.39071999997</v>
      </c>
      <c r="L8" t="s">
        <v>79</v>
      </c>
    </row>
    <row r="9" spans="2:13" ht="15.75">
      <c r="B9" t="s">
        <v>80</v>
      </c>
      <c r="C9">
        <v>50000</v>
      </c>
      <c r="D9">
        <f>C9*9</f>
        <v>450000</v>
      </c>
      <c r="E9">
        <f>55000*3</f>
        <v>165000</v>
      </c>
      <c r="G9">
        <f>D9+E9+F9</f>
        <v>615000</v>
      </c>
      <c r="I9" s="36">
        <f>G9*27.1/100</f>
        <v>166665</v>
      </c>
      <c r="J9" s="36"/>
      <c r="K9" s="37">
        <f>G9+I9</f>
        <v>781665</v>
      </c>
    </row>
    <row r="10" spans="2:13" ht="15.75">
      <c r="B10" s="7" t="s">
        <v>81</v>
      </c>
      <c r="C10">
        <v>9025</v>
      </c>
      <c r="D10">
        <f>C10*9</f>
        <v>81225</v>
      </c>
      <c r="E10">
        <f>9387*3</f>
        <v>28161</v>
      </c>
      <c r="F10">
        <f>2032*2.2*3</f>
        <v>13411.2</v>
      </c>
      <c r="G10">
        <f>D10+E10+F10</f>
        <v>122797.2</v>
      </c>
      <c r="I10" s="36">
        <f>G10*30.2/100</f>
        <v>37084.754399999998</v>
      </c>
      <c r="J10" s="36"/>
      <c r="K10" s="37">
        <f>G10+I10</f>
        <v>159881.95439999999</v>
      </c>
      <c r="L10" t="s">
        <v>82</v>
      </c>
      <c r="M10">
        <v>176000</v>
      </c>
    </row>
    <row r="11" spans="2:13">
      <c r="B11" s="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</vt:lpstr>
      <vt:lpstr>Лист1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2023-12-27T08:03:16Z</cp:lastPrinted>
  <dcterms:created xsi:type="dcterms:W3CDTF">1996-10-08T23:32:33Z</dcterms:created>
  <dcterms:modified xsi:type="dcterms:W3CDTF">2023-12-27T08:03:19Z</dcterms:modified>
</cp:coreProperties>
</file>